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ROL_regnskap og medlemsregister\5_Budsjett og Regnskap\Budsjett og regnskap 2023\"/>
    </mc:Choice>
  </mc:AlternateContent>
  <xr:revisionPtr revIDLastSave="0" documentId="13_ncr:1_{FBDF10C5-0389-4004-8BA8-75327A9587A1}" xr6:coauthVersionLast="47" xr6:coauthVersionMax="47" xr10:uidLastSave="{00000000-0000-0000-0000-000000000000}"/>
  <bookViews>
    <workbookView xWindow="4680" yWindow="90" windowWidth="14355" windowHeight="15120" xr2:uid="{00000000-000D-0000-FFFF-FFFF00000000}"/>
  </bookViews>
  <sheets>
    <sheet name="Budsjett 2022_pr.10.02.2022" sheetId="1" r:id="rId1"/>
  </sheets>
  <definedNames>
    <definedName name="_xlnm.Print_Area" localSheetId="0">'Budsjett 2022_pr.10.02.2022'!$A$1:$G$86</definedName>
  </definedNames>
  <calcPr calcId="181029"/>
</workbook>
</file>

<file path=xl/calcChain.xml><?xml version="1.0" encoding="utf-8"?>
<calcChain xmlns="http://schemas.openxmlformats.org/spreadsheetml/2006/main">
  <c r="D64" i="1" l="1"/>
  <c r="G64" i="1"/>
  <c r="G58" i="1"/>
  <c r="D58" i="1"/>
  <c r="F81" i="1"/>
  <c r="F7" i="1" s="1"/>
  <c r="E81" i="1"/>
  <c r="C81" i="1"/>
  <c r="C7" i="1" s="1"/>
  <c r="B81" i="1"/>
  <c r="G80" i="1"/>
  <c r="D80" i="1"/>
  <c r="G79" i="1"/>
  <c r="D79" i="1"/>
  <c r="G78" i="1"/>
  <c r="D78" i="1"/>
  <c r="G77" i="1"/>
  <c r="D77" i="1"/>
  <c r="G76" i="1"/>
  <c r="D76" i="1"/>
  <c r="F69" i="1"/>
  <c r="E69" i="1"/>
  <c r="C69" i="1"/>
  <c r="B69" i="1"/>
  <c r="G68" i="1"/>
  <c r="D68" i="1"/>
  <c r="F66" i="1"/>
  <c r="E66" i="1"/>
  <c r="C66" i="1"/>
  <c r="B66" i="1"/>
  <c r="G65" i="1"/>
  <c r="D65" i="1"/>
  <c r="G63" i="1"/>
  <c r="D63" i="1"/>
  <c r="G62" i="1"/>
  <c r="D62" i="1"/>
  <c r="F60" i="1"/>
  <c r="E60" i="1"/>
  <c r="C60" i="1"/>
  <c r="B60" i="1"/>
  <c r="G59" i="1"/>
  <c r="D59" i="1"/>
  <c r="G57" i="1"/>
  <c r="D57" i="1"/>
  <c r="F55" i="1"/>
  <c r="E55" i="1"/>
  <c r="C55" i="1"/>
  <c r="B55" i="1"/>
  <c r="G54" i="1"/>
  <c r="D54" i="1"/>
  <c r="G53" i="1"/>
  <c r="D53" i="1"/>
  <c r="F51" i="1"/>
  <c r="E51" i="1"/>
  <c r="C51" i="1"/>
  <c r="B51" i="1"/>
  <c r="G50" i="1"/>
  <c r="D50" i="1"/>
  <c r="G49" i="1"/>
  <c r="D49" i="1"/>
  <c r="F47" i="1"/>
  <c r="E47" i="1"/>
  <c r="C47" i="1"/>
  <c r="B47" i="1"/>
  <c r="G46" i="1"/>
  <c r="D46" i="1"/>
  <c r="G45" i="1"/>
  <c r="D45" i="1"/>
  <c r="G44" i="1"/>
  <c r="D44" i="1"/>
  <c r="G43" i="1"/>
  <c r="D43" i="1"/>
  <c r="G42" i="1"/>
  <c r="D42" i="1"/>
  <c r="G41" i="1"/>
  <c r="D41" i="1"/>
  <c r="G40" i="1"/>
  <c r="D40" i="1"/>
  <c r="G39" i="1"/>
  <c r="D39" i="1"/>
  <c r="G38" i="1"/>
  <c r="D38" i="1"/>
  <c r="G37" i="1"/>
  <c r="D37" i="1"/>
  <c r="F35" i="1"/>
  <c r="E35" i="1"/>
  <c r="C35" i="1"/>
  <c r="B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E7" i="1"/>
  <c r="D55" i="1" l="1"/>
  <c r="D35" i="1"/>
  <c r="G66" i="1"/>
  <c r="G55" i="1"/>
  <c r="D66" i="1"/>
  <c r="G69" i="1"/>
  <c r="F82" i="1"/>
  <c r="G51" i="1"/>
  <c r="D60" i="1"/>
  <c r="G81" i="1"/>
  <c r="G7" i="1" s="1"/>
  <c r="G60" i="1"/>
  <c r="C82" i="1"/>
  <c r="C70" i="1"/>
  <c r="C6" i="1" s="1"/>
  <c r="C8" i="1" s="1"/>
  <c r="D69" i="1"/>
  <c r="E70" i="1"/>
  <c r="F70" i="1"/>
  <c r="F6" i="1" s="1"/>
  <c r="F8" i="1" s="1"/>
  <c r="G47" i="1"/>
  <c r="D47" i="1"/>
  <c r="G35" i="1"/>
  <c r="D51" i="1"/>
  <c r="B70" i="1"/>
  <c r="D81" i="1"/>
  <c r="D7" i="1" s="1"/>
  <c r="B7" i="1"/>
  <c r="G70" i="1" l="1"/>
  <c r="G6" i="1" s="1"/>
  <c r="G8" i="1" s="1"/>
  <c r="F71" i="1"/>
  <c r="E6" i="1"/>
  <c r="E8" i="1" s="1"/>
  <c r="D70" i="1"/>
  <c r="D6" i="1" s="1"/>
  <c r="D8" i="1" s="1"/>
  <c r="B6" i="1"/>
  <c r="B8" i="1" s="1"/>
  <c r="C71" i="1"/>
</calcChain>
</file>

<file path=xl/sharedStrings.xml><?xml version="1.0" encoding="utf-8"?>
<sst xmlns="http://schemas.openxmlformats.org/spreadsheetml/2006/main" count="108" uniqueCount="90">
  <si>
    <t>RINGERIKE ORIENTERINGSLAG</t>
  </si>
  <si>
    <t>Inntekter</t>
  </si>
  <si>
    <t>Kostnader</t>
  </si>
  <si>
    <t>Netto</t>
  </si>
  <si>
    <t>Drift og sportslige aktiviteter</t>
  </si>
  <si>
    <t>Kart etablering og ajourføring</t>
  </si>
  <si>
    <t>Samlet resultatregnskap</t>
  </si>
  <si>
    <t>RESULTATREGNSKAP</t>
  </si>
  <si>
    <t>DRIFT:</t>
  </si>
  <si>
    <t>ADMINISTRASJON</t>
  </si>
  <si>
    <t>Medl. kont.</t>
  </si>
  <si>
    <t>Administrasjon</t>
  </si>
  <si>
    <t>Renteinntekter/bankgebyr</t>
  </si>
  <si>
    <t>Norsk Tipping - grasrotandelen</t>
  </si>
  <si>
    <t>Møteutgifter</t>
  </si>
  <si>
    <t>Annonsering</t>
  </si>
  <si>
    <t>Klubblokaler</t>
  </si>
  <si>
    <t>Materiell og utstyr</t>
  </si>
  <si>
    <t>Drakt/brikke-salg/kjøp</t>
  </si>
  <si>
    <t>Kurs</t>
  </si>
  <si>
    <t>Gaver</t>
  </si>
  <si>
    <t>Årsavslutning og klubbaften</t>
  </si>
  <si>
    <t>Moms-kompensasjon</t>
  </si>
  <si>
    <t>Kulturmidler Hole</t>
  </si>
  <si>
    <t>Kulturmidler Ringerike</t>
  </si>
  <si>
    <t>Birger Garberg Minnefond</t>
  </si>
  <si>
    <t>Sponsorstøtte-Sparebank1 -Ringerike</t>
  </si>
  <si>
    <t>Offentlige midler / LAM</t>
  </si>
  <si>
    <t>VO midler/kompetanse</t>
  </si>
  <si>
    <t>Diverse inntekter/kostnader</t>
  </si>
  <si>
    <t>Sum administrasjon</t>
  </si>
  <si>
    <t>TRENING / KONKURRANSER</t>
  </si>
  <si>
    <t>Startkontingent/egenandeler</t>
  </si>
  <si>
    <t>Stafetter</t>
  </si>
  <si>
    <t>Jukola 1)</t>
  </si>
  <si>
    <t>10 O- mila 1)</t>
  </si>
  <si>
    <t>NM/Hovedløp, inkl. reiseutgifter</t>
  </si>
  <si>
    <t>Klubbtur Sarpsborg - Norw. Spring 2)</t>
  </si>
  <si>
    <t>Klubbtur Nord-Jysk 2)</t>
  </si>
  <si>
    <t>Andre samlinger/ leirer 2)</t>
  </si>
  <si>
    <t>Stipend</t>
  </si>
  <si>
    <t>Trening/diverse</t>
  </si>
  <si>
    <t>Sum trening / konkurranser</t>
  </si>
  <si>
    <t>REKRUTTERING</t>
  </si>
  <si>
    <t>Annet rekruttering</t>
  </si>
  <si>
    <t>O troll, rekrutter Finn Fram mm</t>
  </si>
  <si>
    <t>Sum rekruttering</t>
  </si>
  <si>
    <t>TUR-ORIENTERING/STOLPEJAKT</t>
  </si>
  <si>
    <t>Tur-orientering</t>
  </si>
  <si>
    <t>Stolpejakt</t>
  </si>
  <si>
    <t>Sum tur-orientering/stolpejakt</t>
  </si>
  <si>
    <t>ARRANGEMENT</t>
  </si>
  <si>
    <t>Ringerikskaruseller/Nattugla</t>
  </si>
  <si>
    <t>Klubbmesterskap</t>
  </si>
  <si>
    <t>Sum arrangement</t>
  </si>
  <si>
    <t>DUGNAD</t>
  </si>
  <si>
    <t>Ribbemarsjen</t>
  </si>
  <si>
    <t>Grenaderløpet</t>
  </si>
  <si>
    <t>Andre dugnader/arrangement</t>
  </si>
  <si>
    <t>Sum  dugnad</t>
  </si>
  <si>
    <t>INFO</t>
  </si>
  <si>
    <t>Web-sider</t>
  </si>
  <si>
    <t>Sum info</t>
  </si>
  <si>
    <t>SUM overskudd/underskudd ekskl.kartdrift</t>
  </si>
  <si>
    <t>Overskudd/underskudd eksklusiv drift kart overført til egenkapital</t>
  </si>
  <si>
    <t>KART:</t>
  </si>
  <si>
    <t>Skolekart/nærkart</t>
  </si>
  <si>
    <t>Ajourføring av eksisterende kart</t>
  </si>
  <si>
    <t>Synfaringsmateriell/ Programvare kart</t>
  </si>
  <si>
    <t>Kartsalg eksternt</t>
  </si>
  <si>
    <t>Kartsalg til egne løp (internsalg)</t>
  </si>
  <si>
    <t>SUM overskudd / underskudd(-) på kartdrift</t>
  </si>
  <si>
    <t>Overskudd/underskudd(-)  kart overført til kartfond</t>
  </si>
  <si>
    <t>1) startkontingent inkludert</t>
  </si>
  <si>
    <t>2) startkontingent ikke inkludert (føres i generell startkontingent-post)</t>
  </si>
  <si>
    <t>Ringeriksløpet/KM-helg 2021</t>
  </si>
  <si>
    <t>Budsjett 2023</t>
  </si>
  <si>
    <t>Regnskap 2023</t>
  </si>
  <si>
    <t>5000,00 utestående fra 2022</t>
  </si>
  <si>
    <t>Inkl utestående fra 2022</t>
  </si>
  <si>
    <t>?</t>
  </si>
  <si>
    <t>? Utestående 2022</t>
  </si>
  <si>
    <t xml:space="preserve">Under adm. </t>
  </si>
  <si>
    <t>Budsjett 2023 - drift</t>
  </si>
  <si>
    <t>Regnskap 2023 - drift</t>
  </si>
  <si>
    <r>
      <t xml:space="preserve">Budsjett 2023 </t>
    </r>
    <r>
      <rPr>
        <b/>
        <sz val="12"/>
        <color rgb="FF000000"/>
        <rFont val="Comic Sans MS"/>
        <family val="4"/>
      </rPr>
      <t>(uten egenandel for startkontingent)</t>
    </r>
  </si>
  <si>
    <t xml:space="preserve">Dato: 16.02.2023 </t>
  </si>
  <si>
    <t>Trigpunkt dugnaden 2021/2022</t>
  </si>
  <si>
    <t>Budsjett 2023 - kart</t>
  </si>
  <si>
    <t>Regnskap 2023 - kart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</si>
</sst>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&quot;-&quot;#,##0.00"/>
    <numFmt numFmtId="165" formatCode="0.00&quot; &quot;;[Red]&quot;(&quot;0.00&quot;)&quot;"/>
    <numFmt numFmtId="166" formatCode="#,##0.00&quot; &quot;;[Red]&quot;-&quot;#,##0.00&quot; &quot;"/>
    <numFmt numFmtId="167" formatCode="&quot; &quot;[$kr]&quot; &quot;#,##0.00&quot; &quot;;&quot; &quot;[$kr]&quot; -&quot;#,##0.00&quot; &quot;;&quot; &quot;[$kr]&quot; -&quot;00&quot; &quot;;&quot; &quot;@&quot; &quot;"/>
  </numFmts>
  <fonts count="10" x14ac:knownFonts="1">
    <font>
      <sz val="11"/>
      <color rgb="FF000000"/>
      <name val="Calibri"/>
      <family val="2"/>
    </font>
    <font>
      <b/>
      <sz val="14"/>
      <color rgb="FF000000"/>
      <name val="Comic Sans MS"/>
      <family val="4"/>
    </font>
    <font>
      <sz val="8"/>
      <color rgb="FF000000"/>
      <name val="Comic Sans MS"/>
      <family val="4"/>
    </font>
    <font>
      <sz val="7"/>
      <color rgb="FF000000"/>
      <name val="Comic Sans MS"/>
      <family val="4"/>
    </font>
    <font>
      <b/>
      <sz val="10"/>
      <color rgb="FF000000"/>
      <name val="Comic Sans MS"/>
      <family val="4"/>
    </font>
    <font>
      <b/>
      <sz val="7"/>
      <color rgb="FF000000"/>
      <name val="Comic Sans MS"/>
      <family val="4"/>
    </font>
    <font>
      <b/>
      <sz val="9"/>
      <color rgb="FF000000"/>
      <name val="Comic Sans MS"/>
      <family val="4"/>
    </font>
    <font>
      <sz val="10"/>
      <color rgb="FF000000"/>
      <name val="Comic Sans MS"/>
      <family val="4"/>
    </font>
    <font>
      <b/>
      <sz val="8"/>
      <color rgb="FF000000"/>
      <name val="Comic Sans MS"/>
      <family val="4"/>
    </font>
    <font>
      <b/>
      <sz val="12"/>
      <color rgb="FF000000"/>
      <name val="Comic Sans MS"/>
      <family val="4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5" fillId="2" borderId="1" xfId="0" applyFont="1" applyFill="1" applyBorder="1"/>
    <xf numFmtId="164" fontId="5" fillId="0" borderId="1" xfId="0" applyNumberFormat="1" applyFont="1" applyBorder="1"/>
    <xf numFmtId="0" fontId="4" fillId="4" borderId="1" xfId="0" applyFont="1" applyFill="1" applyBorder="1"/>
    <xf numFmtId="164" fontId="5" fillId="4" borderId="1" xfId="0" applyNumberFormat="1" applyFont="1" applyFill="1" applyBorder="1"/>
    <xf numFmtId="0" fontId="6" fillId="0" borderId="1" xfId="0" applyFont="1" applyBorder="1" applyAlignment="1">
      <alignment horizontal="center"/>
    </xf>
    <xf numFmtId="0" fontId="4" fillId="2" borderId="1" xfId="0" applyFont="1" applyFill="1" applyBorder="1"/>
    <xf numFmtId="165" fontId="7" fillId="5" borderId="1" xfId="0" applyNumberFormat="1" applyFont="1" applyFill="1" applyBorder="1"/>
    <xf numFmtId="165" fontId="7" fillId="0" borderId="1" xfId="0" applyNumberFormat="1" applyFont="1" applyBorder="1"/>
    <xf numFmtId="165" fontId="7" fillId="6" borderId="1" xfId="0" applyNumberFormat="1" applyFont="1" applyFill="1" applyBorder="1"/>
    <xf numFmtId="0" fontId="3" fillId="0" borderId="1" xfId="0" applyFont="1" applyBorder="1"/>
    <xf numFmtId="164" fontId="3" fillId="5" borderId="1" xfId="0" applyNumberFormat="1" applyFont="1" applyFill="1" applyBorder="1"/>
    <xf numFmtId="164" fontId="3" fillId="0" borderId="1" xfId="0" applyNumberFormat="1" applyFont="1" applyBorder="1"/>
    <xf numFmtId="164" fontId="3" fillId="6" borderId="1" xfId="0" applyNumberFormat="1" applyFont="1" applyFill="1" applyBorder="1"/>
    <xf numFmtId="0" fontId="3" fillId="0" borderId="1" xfId="0" applyFont="1" applyBorder="1" applyAlignment="1">
      <alignment horizontal="left"/>
    </xf>
    <xf numFmtId="0" fontId="5" fillId="3" borderId="1" xfId="0" applyFont="1" applyFill="1" applyBorder="1"/>
    <xf numFmtId="164" fontId="5" fillId="3" borderId="1" xfId="0" applyNumberFormat="1" applyFont="1" applyFill="1" applyBorder="1"/>
    <xf numFmtId="0" fontId="3" fillId="7" borderId="1" xfId="0" applyFont="1" applyFill="1" applyBorder="1"/>
    <xf numFmtId="11" fontId="3" fillId="0" borderId="1" xfId="0" applyNumberFormat="1" applyFont="1" applyBorder="1"/>
    <xf numFmtId="0" fontId="5" fillId="4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/>
    <xf numFmtId="164" fontId="8" fillId="0" borderId="2" xfId="0" applyNumberFormat="1" applyFont="1" applyBorder="1"/>
    <xf numFmtId="165" fontId="2" fillId="0" borderId="0" xfId="0" applyNumberFormat="1" applyFont="1"/>
    <xf numFmtId="165" fontId="2" fillId="0" borderId="2" xfId="0" applyNumberFormat="1" applyFont="1" applyBorder="1"/>
    <xf numFmtId="4" fontId="3" fillId="6" borderId="1" xfId="0" applyNumberFormat="1" applyFont="1" applyFill="1" applyBorder="1"/>
    <xf numFmtId="2" fontId="3" fillId="6" borderId="1" xfId="0" applyNumberFormat="1" applyFont="1" applyFill="1" applyBorder="1"/>
    <xf numFmtId="0" fontId="5" fillId="0" borderId="0" xfId="0" applyFont="1" applyAlignment="1">
      <alignment horizontal="left" wrapText="1"/>
    </xf>
    <xf numFmtId="164" fontId="5" fillId="0" borderId="0" xfId="0" applyNumberFormat="1" applyFont="1"/>
    <xf numFmtId="166" fontId="0" fillId="0" borderId="0" xfId="0" applyNumberFormat="1"/>
    <xf numFmtId="164" fontId="3" fillId="8" borderId="1" xfId="0" applyNumberFormat="1" applyFont="1" applyFill="1" applyBorder="1"/>
    <xf numFmtId="167" fontId="4" fillId="2" borderId="1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zoomScaleNormal="100" workbookViewId="0">
      <selection activeCell="H74" sqref="H74"/>
    </sheetView>
  </sheetViews>
  <sheetFormatPr baseColWidth="10" defaultRowHeight="15" x14ac:dyDescent="0.25"/>
  <cols>
    <col min="1" max="1" width="27.140625" customWidth="1"/>
    <col min="2" max="7" width="10.7109375" customWidth="1"/>
    <col min="8" max="8" width="11.42578125" customWidth="1"/>
  </cols>
  <sheetData>
    <row r="1" spans="1:8" ht="22.5" x14ac:dyDescent="0.45">
      <c r="A1" s="1" t="s">
        <v>0</v>
      </c>
    </row>
    <row r="2" spans="1:8" x14ac:dyDescent="0.25">
      <c r="A2" s="2" t="s">
        <v>86</v>
      </c>
    </row>
    <row r="3" spans="1:8" ht="22.5" x14ac:dyDescent="0.45">
      <c r="A3" s="1" t="s">
        <v>85</v>
      </c>
      <c r="B3" s="3"/>
      <c r="C3" s="3"/>
      <c r="D3" s="3"/>
      <c r="E3" s="3"/>
      <c r="F3" s="3"/>
      <c r="G3" s="3"/>
    </row>
    <row r="4" spans="1:8" ht="16.5" x14ac:dyDescent="0.35">
      <c r="A4" s="4"/>
      <c r="B4" s="38" t="s">
        <v>76</v>
      </c>
      <c r="C4" s="38"/>
      <c r="D4" s="38"/>
      <c r="E4" s="38" t="s">
        <v>77</v>
      </c>
      <c r="F4" s="38"/>
      <c r="G4" s="38"/>
    </row>
    <row r="5" spans="1:8" ht="16.5" x14ac:dyDescent="0.35">
      <c r="A5" s="5"/>
      <c r="B5" s="6" t="s">
        <v>1</v>
      </c>
      <c r="C5" s="6" t="s">
        <v>2</v>
      </c>
      <c r="D5" s="6" t="s">
        <v>3</v>
      </c>
      <c r="E5" s="6" t="s">
        <v>1</v>
      </c>
      <c r="F5" s="6" t="s">
        <v>2</v>
      </c>
      <c r="G5" s="6" t="s">
        <v>3</v>
      </c>
    </row>
    <row r="6" spans="1:8" x14ac:dyDescent="0.25">
      <c r="A6" s="7" t="s">
        <v>4</v>
      </c>
      <c r="B6" s="8">
        <f t="shared" ref="B6:G6" si="0">B70</f>
        <v>292000</v>
      </c>
      <c r="C6" s="8">
        <f t="shared" si="0"/>
        <v>325120</v>
      </c>
      <c r="D6" s="8">
        <f t="shared" si="0"/>
        <v>-33120</v>
      </c>
      <c r="E6" s="8">
        <f t="shared" si="0"/>
        <v>0</v>
      </c>
      <c r="F6" s="8">
        <f t="shared" si="0"/>
        <v>0</v>
      </c>
      <c r="G6" s="8">
        <f t="shared" si="0"/>
        <v>0</v>
      </c>
    </row>
    <row r="7" spans="1:8" x14ac:dyDescent="0.25">
      <c r="A7" s="7" t="s">
        <v>5</v>
      </c>
      <c r="B7" s="8">
        <f t="shared" ref="B7:G7" si="1">B81</f>
        <v>30000</v>
      </c>
      <c r="C7" s="8">
        <f t="shared" si="1"/>
        <v>40000</v>
      </c>
      <c r="D7" s="8">
        <f t="shared" si="1"/>
        <v>-10000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8" ht="16.5" x14ac:dyDescent="0.35">
      <c r="A8" s="9" t="s">
        <v>6</v>
      </c>
      <c r="B8" s="10">
        <f t="shared" ref="B8:G8" si="2">SUM(B6:B7)</f>
        <v>322000</v>
      </c>
      <c r="C8" s="10">
        <f t="shared" si="2"/>
        <v>365120</v>
      </c>
      <c r="D8" s="10">
        <f t="shared" si="2"/>
        <v>-43120</v>
      </c>
      <c r="E8" s="10">
        <f t="shared" si="2"/>
        <v>0</v>
      </c>
      <c r="F8" s="10">
        <f t="shared" si="2"/>
        <v>0</v>
      </c>
      <c r="G8" s="10">
        <f t="shared" si="2"/>
        <v>0</v>
      </c>
    </row>
    <row r="12" spans="1:8" ht="33.75" customHeight="1" x14ac:dyDescent="0.35">
      <c r="A12" s="11" t="s">
        <v>7</v>
      </c>
      <c r="B12" s="38" t="s">
        <v>83</v>
      </c>
      <c r="C12" s="38"/>
      <c r="D12" s="38"/>
      <c r="E12" s="38" t="s">
        <v>84</v>
      </c>
      <c r="F12" s="38"/>
      <c r="G12" s="38"/>
    </row>
    <row r="13" spans="1:8" ht="16.5" x14ac:dyDescent="0.35">
      <c r="A13" s="5" t="s">
        <v>8</v>
      </c>
      <c r="B13" s="6" t="s">
        <v>1</v>
      </c>
      <c r="C13" s="6" t="s">
        <v>2</v>
      </c>
      <c r="D13" s="6" t="s">
        <v>3</v>
      </c>
      <c r="E13" s="6" t="s">
        <v>1</v>
      </c>
      <c r="F13" s="6" t="s">
        <v>2</v>
      </c>
      <c r="G13" s="6" t="s">
        <v>3</v>
      </c>
    </row>
    <row r="14" spans="1:8" ht="16.5" x14ac:dyDescent="0.35">
      <c r="A14" s="12" t="s">
        <v>9</v>
      </c>
      <c r="B14" s="13"/>
      <c r="C14" s="13"/>
      <c r="D14" s="14"/>
      <c r="E14" s="15"/>
      <c r="F14" s="15"/>
      <c r="G14" s="14"/>
    </row>
    <row r="15" spans="1:8" x14ac:dyDescent="0.25">
      <c r="A15" s="16" t="s">
        <v>10</v>
      </c>
      <c r="B15" s="17">
        <v>45000</v>
      </c>
      <c r="C15" s="17">
        <v>7200</v>
      </c>
      <c r="D15" s="18">
        <f>+B15-C15</f>
        <v>37800</v>
      </c>
      <c r="E15" s="19"/>
      <c r="F15" s="19"/>
      <c r="G15" s="18">
        <f t="shared" ref="G15:G35" si="3">E15-F15</f>
        <v>0</v>
      </c>
      <c r="H15" t="s">
        <v>78</v>
      </c>
    </row>
    <row r="16" spans="1:8" x14ac:dyDescent="0.25">
      <c r="A16" s="16" t="s">
        <v>11</v>
      </c>
      <c r="B16" s="17"/>
      <c r="C16" s="17">
        <v>10000</v>
      </c>
      <c r="D16" s="18">
        <f>B16-C16</f>
        <v>-10000</v>
      </c>
      <c r="E16" s="19"/>
      <c r="F16" s="19"/>
      <c r="G16" s="18">
        <f t="shared" si="3"/>
        <v>0</v>
      </c>
    </row>
    <row r="17" spans="1:8" x14ac:dyDescent="0.25">
      <c r="A17" s="16" t="s">
        <v>12</v>
      </c>
      <c r="B17" s="17">
        <v>10000</v>
      </c>
      <c r="C17" s="17">
        <v>1000</v>
      </c>
      <c r="D17" s="18">
        <f>B17-C17</f>
        <v>9000</v>
      </c>
      <c r="E17" s="19"/>
      <c r="F17" s="19"/>
      <c r="G17" s="18">
        <f t="shared" si="3"/>
        <v>0</v>
      </c>
    </row>
    <row r="18" spans="1:8" x14ac:dyDescent="0.25">
      <c r="A18" s="16" t="s">
        <v>13</v>
      </c>
      <c r="B18" s="17">
        <v>10000</v>
      </c>
      <c r="C18" s="17"/>
      <c r="D18" s="18">
        <f>B18-C18</f>
        <v>10000</v>
      </c>
      <c r="E18" s="19"/>
      <c r="F18" s="19"/>
      <c r="G18" s="18">
        <f t="shared" si="3"/>
        <v>0</v>
      </c>
    </row>
    <row r="19" spans="1:8" x14ac:dyDescent="0.25">
      <c r="A19" s="16" t="s">
        <v>14</v>
      </c>
      <c r="B19" s="17"/>
      <c r="C19" s="17">
        <v>1000</v>
      </c>
      <c r="D19" s="18">
        <f>B19-C19</f>
        <v>-1000</v>
      </c>
      <c r="E19" s="19"/>
      <c r="F19" s="19"/>
      <c r="G19" s="18">
        <f t="shared" si="3"/>
        <v>0</v>
      </c>
    </row>
    <row r="20" spans="1:8" x14ac:dyDescent="0.25">
      <c r="A20" s="16" t="s">
        <v>15</v>
      </c>
      <c r="B20" s="17"/>
      <c r="C20" s="17">
        <v>10000</v>
      </c>
      <c r="D20" s="18">
        <f>+B20-C20</f>
        <v>-10000</v>
      </c>
      <c r="E20" s="19"/>
      <c r="F20" s="19"/>
      <c r="G20" s="18">
        <f t="shared" si="3"/>
        <v>0</v>
      </c>
    </row>
    <row r="21" spans="1:8" x14ac:dyDescent="0.25">
      <c r="A21" s="16" t="s">
        <v>16</v>
      </c>
      <c r="B21" s="19"/>
      <c r="C21" s="17">
        <v>12000</v>
      </c>
      <c r="D21" s="18">
        <f>+B21-C21</f>
        <v>-12000</v>
      </c>
      <c r="E21" s="19"/>
      <c r="F21" s="19"/>
      <c r="G21" s="18">
        <f t="shared" si="3"/>
        <v>0</v>
      </c>
    </row>
    <row r="22" spans="1:8" x14ac:dyDescent="0.25">
      <c r="A22" s="16" t="s">
        <v>17</v>
      </c>
      <c r="B22" s="19"/>
      <c r="C22" s="19">
        <v>20000</v>
      </c>
      <c r="D22" s="18">
        <f t="shared" ref="D22:D31" si="4">B22-C22</f>
        <v>-20000</v>
      </c>
      <c r="E22" s="19"/>
      <c r="F22" s="19"/>
      <c r="G22" s="18">
        <f t="shared" si="3"/>
        <v>0</v>
      </c>
    </row>
    <row r="23" spans="1:8" ht="15" customHeight="1" x14ac:dyDescent="0.25">
      <c r="A23" s="16" t="s">
        <v>18</v>
      </c>
      <c r="B23" s="19">
        <v>20000</v>
      </c>
      <c r="C23" s="19">
        <v>15000</v>
      </c>
      <c r="D23" s="18">
        <f t="shared" si="4"/>
        <v>5000</v>
      </c>
      <c r="E23" s="19"/>
      <c r="F23" s="19"/>
      <c r="G23" s="18">
        <f t="shared" si="3"/>
        <v>0</v>
      </c>
      <c r="H23" t="s">
        <v>79</v>
      </c>
    </row>
    <row r="24" spans="1:8" ht="15" customHeight="1" x14ac:dyDescent="0.25">
      <c r="A24" s="20" t="s">
        <v>19</v>
      </c>
      <c r="B24" s="17"/>
      <c r="C24" s="17">
        <v>5000</v>
      </c>
      <c r="D24" s="18">
        <f t="shared" si="4"/>
        <v>-5000</v>
      </c>
      <c r="E24" s="19"/>
      <c r="F24" s="19"/>
      <c r="G24" s="18">
        <f t="shared" si="3"/>
        <v>0</v>
      </c>
    </row>
    <row r="25" spans="1:8" ht="15" customHeight="1" x14ac:dyDescent="0.25">
      <c r="A25" s="16" t="s">
        <v>20</v>
      </c>
      <c r="B25" s="17"/>
      <c r="C25" s="17">
        <v>3000</v>
      </c>
      <c r="D25" s="18">
        <f t="shared" si="4"/>
        <v>-3000</v>
      </c>
      <c r="E25" s="19"/>
      <c r="F25" s="19"/>
      <c r="G25" s="18">
        <f t="shared" si="3"/>
        <v>0</v>
      </c>
    </row>
    <row r="26" spans="1:8" ht="14.45" customHeight="1" x14ac:dyDescent="0.25">
      <c r="A26" s="16" t="s">
        <v>21</v>
      </c>
      <c r="B26" s="17"/>
      <c r="C26" s="17">
        <v>15000</v>
      </c>
      <c r="D26" s="18">
        <f t="shared" si="4"/>
        <v>-15000</v>
      </c>
      <c r="E26" s="19"/>
      <c r="F26" s="19"/>
      <c r="G26" s="18">
        <f t="shared" si="3"/>
        <v>0</v>
      </c>
    </row>
    <row r="27" spans="1:8" x14ac:dyDescent="0.25">
      <c r="A27" s="16" t="s">
        <v>22</v>
      </c>
      <c r="B27" s="17">
        <v>30000</v>
      </c>
      <c r="C27" s="17"/>
      <c r="D27" s="18">
        <f t="shared" si="4"/>
        <v>30000</v>
      </c>
      <c r="E27" s="19"/>
      <c r="F27" s="19"/>
      <c r="G27" s="18">
        <f t="shared" si="3"/>
        <v>0</v>
      </c>
      <c r="H27" t="s">
        <v>80</v>
      </c>
    </row>
    <row r="28" spans="1:8" x14ac:dyDescent="0.25">
      <c r="A28" s="16" t="s">
        <v>23</v>
      </c>
      <c r="B28" s="17">
        <v>5000</v>
      </c>
      <c r="C28" s="17"/>
      <c r="D28" s="18">
        <f t="shared" si="4"/>
        <v>5000</v>
      </c>
      <c r="E28" s="19"/>
      <c r="F28" s="19"/>
      <c r="G28" s="18">
        <f t="shared" si="3"/>
        <v>0</v>
      </c>
    </row>
    <row r="29" spans="1:8" x14ac:dyDescent="0.25">
      <c r="A29" s="16" t="s">
        <v>24</v>
      </c>
      <c r="B29" s="17">
        <v>15000</v>
      </c>
      <c r="C29" s="17"/>
      <c r="D29" s="18">
        <f t="shared" si="4"/>
        <v>15000</v>
      </c>
      <c r="E29" s="19"/>
      <c r="F29" s="19"/>
      <c r="G29" s="18">
        <f t="shared" si="3"/>
        <v>0</v>
      </c>
    </row>
    <row r="30" spans="1:8" x14ac:dyDescent="0.25">
      <c r="A30" s="16" t="s">
        <v>25</v>
      </c>
      <c r="B30" s="17"/>
      <c r="C30" s="17">
        <v>16120</v>
      </c>
      <c r="D30" s="18">
        <f t="shared" si="4"/>
        <v>-16120</v>
      </c>
      <c r="E30" s="19"/>
      <c r="F30" s="19"/>
      <c r="G30" s="18">
        <f t="shared" si="3"/>
        <v>0</v>
      </c>
      <c r="H30" t="s">
        <v>80</v>
      </c>
    </row>
    <row r="31" spans="1:8" x14ac:dyDescent="0.25">
      <c r="A31" s="20" t="s">
        <v>26</v>
      </c>
      <c r="B31" s="17">
        <v>30000</v>
      </c>
      <c r="C31" s="17"/>
      <c r="D31" s="18">
        <f t="shared" si="4"/>
        <v>30000</v>
      </c>
      <c r="E31" s="19"/>
      <c r="F31" s="19"/>
      <c r="G31" s="18">
        <f t="shared" si="3"/>
        <v>0</v>
      </c>
    </row>
    <row r="32" spans="1:8" x14ac:dyDescent="0.25">
      <c r="A32" s="20" t="s">
        <v>27</v>
      </c>
      <c r="B32" s="17">
        <v>15000</v>
      </c>
      <c r="C32" s="17"/>
      <c r="D32" s="18">
        <f>+B32</f>
        <v>15000</v>
      </c>
      <c r="E32" s="19"/>
      <c r="F32" s="19"/>
      <c r="G32" s="18">
        <f t="shared" si="3"/>
        <v>0</v>
      </c>
    </row>
    <row r="33" spans="1:7" x14ac:dyDescent="0.25">
      <c r="A33" s="20" t="s">
        <v>28</v>
      </c>
      <c r="B33" s="17">
        <v>5000</v>
      </c>
      <c r="C33" s="17"/>
      <c r="D33" s="18">
        <f>+B33</f>
        <v>5000</v>
      </c>
      <c r="E33" s="19"/>
      <c r="F33" s="19"/>
      <c r="G33" s="18">
        <f t="shared" si="3"/>
        <v>0</v>
      </c>
    </row>
    <row r="34" spans="1:7" x14ac:dyDescent="0.25">
      <c r="A34" s="20" t="s">
        <v>29</v>
      </c>
      <c r="B34" s="17"/>
      <c r="C34" s="17"/>
      <c r="D34" s="18">
        <f>B34-C34</f>
        <v>0</v>
      </c>
      <c r="E34" s="19"/>
      <c r="F34" s="19"/>
      <c r="G34" s="18">
        <f t="shared" si="3"/>
        <v>0</v>
      </c>
    </row>
    <row r="35" spans="1:7" x14ac:dyDescent="0.25">
      <c r="A35" s="21" t="s">
        <v>30</v>
      </c>
      <c r="B35" s="22">
        <f>SUM(B15:B34)</f>
        <v>185000</v>
      </c>
      <c r="C35" s="22">
        <f>SUM(C15:C34)</f>
        <v>115320</v>
      </c>
      <c r="D35" s="22">
        <f>B35-C35</f>
        <v>69680</v>
      </c>
      <c r="E35" s="22">
        <f>SUM(E15:E34)</f>
        <v>0</v>
      </c>
      <c r="F35" s="22">
        <f>SUM(F15:F34)</f>
        <v>0</v>
      </c>
      <c r="G35" s="22">
        <f t="shared" si="3"/>
        <v>0</v>
      </c>
    </row>
    <row r="36" spans="1:7" x14ac:dyDescent="0.25">
      <c r="A36" s="7" t="s">
        <v>31</v>
      </c>
      <c r="B36" s="17"/>
      <c r="C36" s="17"/>
      <c r="D36" s="18"/>
      <c r="E36" s="19"/>
      <c r="F36" s="19"/>
      <c r="G36" s="18"/>
    </row>
    <row r="37" spans="1:7" ht="15" customHeight="1" x14ac:dyDescent="0.25">
      <c r="A37" s="16" t="s">
        <v>32</v>
      </c>
      <c r="B37" s="17"/>
      <c r="C37" s="17">
        <v>80000</v>
      </c>
      <c r="D37" s="18">
        <f>+B37-C37</f>
        <v>-80000</v>
      </c>
      <c r="E37" s="19"/>
      <c r="F37" s="19"/>
      <c r="G37" s="18">
        <f t="shared" ref="G37:G47" si="5">E37-F37</f>
        <v>0</v>
      </c>
    </row>
    <row r="38" spans="1:7" x14ac:dyDescent="0.25">
      <c r="A38" s="16" t="s">
        <v>33</v>
      </c>
      <c r="B38" s="17"/>
      <c r="C38" s="17">
        <v>5000</v>
      </c>
      <c r="D38" s="18">
        <f t="shared" ref="D38:D45" si="6">B38-C38</f>
        <v>-5000</v>
      </c>
      <c r="E38" s="19"/>
      <c r="F38" s="19"/>
      <c r="G38" s="18">
        <f t="shared" si="5"/>
        <v>0</v>
      </c>
    </row>
    <row r="39" spans="1:7" x14ac:dyDescent="0.25">
      <c r="A39" s="16" t="s">
        <v>34</v>
      </c>
      <c r="B39" s="17"/>
      <c r="C39" s="17"/>
      <c r="D39" s="18">
        <f t="shared" si="6"/>
        <v>0</v>
      </c>
      <c r="E39" s="19"/>
      <c r="F39" s="19"/>
      <c r="G39" s="18">
        <f t="shared" si="5"/>
        <v>0</v>
      </c>
    </row>
    <row r="40" spans="1:7" x14ac:dyDescent="0.25">
      <c r="A40" s="16" t="s">
        <v>35</v>
      </c>
      <c r="B40" s="17"/>
      <c r="C40" s="17"/>
      <c r="D40" s="18">
        <f t="shared" si="6"/>
        <v>0</v>
      </c>
      <c r="E40" s="19"/>
      <c r="F40" s="19"/>
      <c r="G40" s="18">
        <f t="shared" si="5"/>
        <v>0</v>
      </c>
    </row>
    <row r="41" spans="1:7" x14ac:dyDescent="0.25">
      <c r="A41" s="16" t="s">
        <v>36</v>
      </c>
      <c r="B41" s="17">
        <v>2000</v>
      </c>
      <c r="C41" s="17">
        <v>20000</v>
      </c>
      <c r="D41" s="18">
        <f t="shared" si="6"/>
        <v>-18000</v>
      </c>
      <c r="E41" s="19"/>
      <c r="F41" s="19"/>
      <c r="G41" s="18">
        <f t="shared" si="5"/>
        <v>0</v>
      </c>
    </row>
    <row r="42" spans="1:7" x14ac:dyDescent="0.25">
      <c r="A42" s="16" t="s">
        <v>37</v>
      </c>
      <c r="B42" s="17"/>
      <c r="C42" s="17"/>
      <c r="D42" s="18">
        <f t="shared" si="6"/>
        <v>0</v>
      </c>
      <c r="E42" s="19"/>
      <c r="F42" s="19"/>
      <c r="G42" s="18">
        <f t="shared" si="5"/>
        <v>0</v>
      </c>
    </row>
    <row r="43" spans="1:7" x14ac:dyDescent="0.25">
      <c r="A43" s="16" t="s">
        <v>38</v>
      </c>
      <c r="B43" s="17"/>
      <c r="C43" s="17"/>
      <c r="D43" s="18">
        <f t="shared" si="6"/>
        <v>0</v>
      </c>
      <c r="E43" s="19"/>
      <c r="F43" s="19"/>
      <c r="G43" s="18">
        <f t="shared" si="5"/>
        <v>0</v>
      </c>
    </row>
    <row r="44" spans="1:7" ht="15" customHeight="1" x14ac:dyDescent="0.25">
      <c r="A44" s="16" t="s">
        <v>39</v>
      </c>
      <c r="B44" s="17"/>
      <c r="C44" s="17">
        <v>20000</v>
      </c>
      <c r="D44" s="18">
        <f t="shared" si="6"/>
        <v>-20000</v>
      </c>
      <c r="E44" s="19"/>
      <c r="F44" s="19"/>
      <c r="G44" s="18">
        <f t="shared" si="5"/>
        <v>0</v>
      </c>
    </row>
    <row r="45" spans="1:7" ht="15" customHeight="1" x14ac:dyDescent="0.25">
      <c r="A45" s="16" t="s">
        <v>40</v>
      </c>
      <c r="B45" s="17"/>
      <c r="C45" s="17">
        <v>10000</v>
      </c>
      <c r="D45" s="18">
        <f t="shared" si="6"/>
        <v>-10000</v>
      </c>
      <c r="E45" s="19"/>
      <c r="F45" s="19"/>
      <c r="G45" s="18">
        <f t="shared" si="5"/>
        <v>0</v>
      </c>
    </row>
    <row r="46" spans="1:7" x14ac:dyDescent="0.25">
      <c r="A46" s="16" t="s">
        <v>41</v>
      </c>
      <c r="B46" s="17"/>
      <c r="C46" s="17">
        <v>10000</v>
      </c>
      <c r="D46" s="18">
        <f>+B46-C46</f>
        <v>-10000</v>
      </c>
      <c r="E46" s="19"/>
      <c r="F46" s="19"/>
      <c r="G46" s="18">
        <f t="shared" si="5"/>
        <v>0</v>
      </c>
    </row>
    <row r="47" spans="1:7" x14ac:dyDescent="0.25">
      <c r="A47" s="21" t="s">
        <v>42</v>
      </c>
      <c r="B47" s="22">
        <f>SUM(B37:B46)</f>
        <v>2000</v>
      </c>
      <c r="C47" s="22">
        <f>SUM(C37:C46)</f>
        <v>145000</v>
      </c>
      <c r="D47" s="22">
        <f>B47-C47</f>
        <v>-143000</v>
      </c>
      <c r="E47" s="22">
        <f>SUM(E37:E46)</f>
        <v>0</v>
      </c>
      <c r="F47" s="22">
        <f>SUM(F37:F46)</f>
        <v>0</v>
      </c>
      <c r="G47" s="22">
        <f t="shared" si="5"/>
        <v>0</v>
      </c>
    </row>
    <row r="48" spans="1:7" x14ac:dyDescent="0.25">
      <c r="A48" s="7" t="s">
        <v>43</v>
      </c>
      <c r="B48" s="17"/>
      <c r="C48" s="17"/>
      <c r="D48" s="18"/>
      <c r="E48" s="19"/>
      <c r="F48" s="19"/>
      <c r="G48" s="18"/>
    </row>
    <row r="49" spans="1:8" ht="15" customHeight="1" x14ac:dyDescent="0.25">
      <c r="A49" s="23" t="s">
        <v>44</v>
      </c>
      <c r="B49" s="17"/>
      <c r="C49" s="17">
        <v>10000</v>
      </c>
      <c r="D49" s="18">
        <f>+B49-C49</f>
        <v>-10000</v>
      </c>
      <c r="E49" s="19"/>
      <c r="F49" s="19"/>
      <c r="G49" s="18">
        <f>E49-F49</f>
        <v>0</v>
      </c>
    </row>
    <row r="50" spans="1:8" ht="15" customHeight="1" x14ac:dyDescent="0.25">
      <c r="A50" s="16" t="s">
        <v>45</v>
      </c>
      <c r="B50" s="17"/>
      <c r="C50" s="17">
        <v>2000</v>
      </c>
      <c r="D50" s="18">
        <f>B50-C50</f>
        <v>-2000</v>
      </c>
      <c r="E50" s="19"/>
      <c r="F50" s="19"/>
      <c r="G50" s="18">
        <f>E50-F50</f>
        <v>0</v>
      </c>
    </row>
    <row r="51" spans="1:8" x14ac:dyDescent="0.25">
      <c r="A51" s="21" t="s">
        <v>46</v>
      </c>
      <c r="B51" s="22">
        <f>SUM(B49:B50)</f>
        <v>0</v>
      </c>
      <c r="C51" s="22">
        <f>SUM(C49:C50)</f>
        <v>12000</v>
      </c>
      <c r="D51" s="22">
        <f>+B51-C51</f>
        <v>-12000</v>
      </c>
      <c r="E51" s="22">
        <f>SUM(E49:E50)</f>
        <v>0</v>
      </c>
      <c r="F51" s="22">
        <f>SUM(F49:F50)</f>
        <v>0</v>
      </c>
      <c r="G51" s="22">
        <f>+E51-F51</f>
        <v>0</v>
      </c>
    </row>
    <row r="52" spans="1:8" x14ac:dyDescent="0.25">
      <c r="A52" s="7" t="s">
        <v>47</v>
      </c>
      <c r="B52" s="17"/>
      <c r="C52" s="17"/>
      <c r="D52" s="18"/>
      <c r="E52" s="19"/>
      <c r="F52" s="19"/>
      <c r="G52" s="18"/>
    </row>
    <row r="53" spans="1:8" x14ac:dyDescent="0.25">
      <c r="A53" s="16" t="s">
        <v>48</v>
      </c>
      <c r="B53" s="17">
        <v>35000</v>
      </c>
      <c r="C53" s="17">
        <v>15000</v>
      </c>
      <c r="D53" s="18">
        <f>B53-C53</f>
        <v>20000</v>
      </c>
      <c r="E53" s="19"/>
      <c r="F53" s="19"/>
      <c r="G53" s="18">
        <f>E53-F53</f>
        <v>0</v>
      </c>
    </row>
    <row r="54" spans="1:8" x14ac:dyDescent="0.25">
      <c r="A54" s="20" t="s">
        <v>49</v>
      </c>
      <c r="B54" s="17"/>
      <c r="C54" s="19">
        <v>5000</v>
      </c>
      <c r="D54" s="18">
        <f>B54-C54</f>
        <v>-5000</v>
      </c>
      <c r="E54" s="19"/>
      <c r="F54" s="19"/>
      <c r="G54" s="18">
        <f>E54-F54</f>
        <v>0</v>
      </c>
    </row>
    <row r="55" spans="1:8" x14ac:dyDescent="0.25">
      <c r="A55" s="21" t="s">
        <v>50</v>
      </c>
      <c r="B55" s="22">
        <f>SUM(B53:B54)</f>
        <v>35000</v>
      </c>
      <c r="C55" s="22">
        <f>SUM(C53:C54)</f>
        <v>20000</v>
      </c>
      <c r="D55" s="22">
        <f>B55-C55</f>
        <v>15000</v>
      </c>
      <c r="E55" s="22">
        <f>SUM(E53:E54)</f>
        <v>0</v>
      </c>
      <c r="F55" s="22">
        <f>SUM(F53:F54)</f>
        <v>0</v>
      </c>
      <c r="G55" s="22">
        <f>E55-F55</f>
        <v>0</v>
      </c>
    </row>
    <row r="56" spans="1:8" x14ac:dyDescent="0.25">
      <c r="A56" s="7" t="s">
        <v>51</v>
      </c>
      <c r="B56" s="17"/>
      <c r="C56" s="17"/>
      <c r="D56" s="18"/>
      <c r="E56" s="19"/>
      <c r="F56" s="19"/>
      <c r="G56" s="18"/>
    </row>
    <row r="57" spans="1:8" x14ac:dyDescent="0.25">
      <c r="A57" s="16" t="s">
        <v>52</v>
      </c>
      <c r="B57" s="19">
        <v>5000</v>
      </c>
      <c r="C57" s="19">
        <v>2000</v>
      </c>
      <c r="D57" s="18">
        <f>B57-C57</f>
        <v>3000</v>
      </c>
      <c r="E57" s="19"/>
      <c r="F57" s="19"/>
      <c r="G57" s="18">
        <f>E57-F57</f>
        <v>0</v>
      </c>
    </row>
    <row r="58" spans="1:8" x14ac:dyDescent="0.25">
      <c r="A58" s="16" t="s">
        <v>75</v>
      </c>
      <c r="B58" s="19">
        <v>20000</v>
      </c>
      <c r="C58" s="19">
        <v>10000</v>
      </c>
      <c r="D58" s="18">
        <f>B58-C58</f>
        <v>10000</v>
      </c>
      <c r="E58" s="19"/>
      <c r="F58" s="19"/>
      <c r="G58" s="18">
        <f>E58-F58</f>
        <v>0</v>
      </c>
    </row>
    <row r="59" spans="1:8" ht="15" customHeight="1" x14ac:dyDescent="0.25">
      <c r="A59" s="24" t="s">
        <v>53</v>
      </c>
      <c r="B59" s="19"/>
      <c r="C59" s="19">
        <v>2000</v>
      </c>
      <c r="D59" s="18">
        <f>B59-C59</f>
        <v>-2000</v>
      </c>
      <c r="E59" s="19"/>
      <c r="F59" s="19"/>
      <c r="G59" s="18">
        <f>E59-F59</f>
        <v>0</v>
      </c>
    </row>
    <row r="60" spans="1:8" x14ac:dyDescent="0.25">
      <c r="A60" s="21" t="s">
        <v>54</v>
      </c>
      <c r="B60" s="22">
        <f>SUM(B57:B59)</f>
        <v>25000</v>
      </c>
      <c r="C60" s="22">
        <f>SUM(C57:C59)</f>
        <v>14000</v>
      </c>
      <c r="D60" s="22">
        <f>B60-C60</f>
        <v>11000</v>
      </c>
      <c r="E60" s="22">
        <f>SUM(E57:E59)</f>
        <v>0</v>
      </c>
      <c r="F60" s="22">
        <f>SUM(F57:F59)</f>
        <v>0</v>
      </c>
      <c r="G60" s="22">
        <f>E60-F60</f>
        <v>0</v>
      </c>
    </row>
    <row r="61" spans="1:8" x14ac:dyDescent="0.25">
      <c r="A61" s="7" t="s">
        <v>55</v>
      </c>
      <c r="B61" s="17"/>
      <c r="C61" s="17"/>
      <c r="D61" s="18"/>
      <c r="E61" s="17"/>
      <c r="F61" s="17"/>
      <c r="G61" s="18"/>
    </row>
    <row r="62" spans="1:8" x14ac:dyDescent="0.25">
      <c r="A62" s="16" t="s">
        <v>56</v>
      </c>
      <c r="B62" s="17">
        <v>20000</v>
      </c>
      <c r="C62" s="17">
        <v>5000</v>
      </c>
      <c r="D62" s="18">
        <f>B62-C62</f>
        <v>15000</v>
      </c>
      <c r="E62" s="19"/>
      <c r="F62" s="19"/>
      <c r="G62" s="18">
        <f>E62-F62</f>
        <v>0</v>
      </c>
      <c r="H62" t="s">
        <v>81</v>
      </c>
    </row>
    <row r="63" spans="1:8" x14ac:dyDescent="0.25">
      <c r="A63" s="16" t="s">
        <v>57</v>
      </c>
      <c r="B63" s="17">
        <v>25000</v>
      </c>
      <c r="C63" s="17">
        <v>0</v>
      </c>
      <c r="D63" s="18">
        <f>B63-C63</f>
        <v>25000</v>
      </c>
      <c r="E63" s="19"/>
      <c r="F63" s="19"/>
      <c r="G63" s="18">
        <f>E63-F63</f>
        <v>0</v>
      </c>
      <c r="H63" t="s">
        <v>80</v>
      </c>
    </row>
    <row r="64" spans="1:8" x14ac:dyDescent="0.25">
      <c r="A64" s="16" t="s">
        <v>87</v>
      </c>
      <c r="B64" s="17"/>
      <c r="C64" s="17">
        <v>13800</v>
      </c>
      <c r="D64" s="18">
        <f>B64-C64</f>
        <v>-13800</v>
      </c>
      <c r="E64" s="19"/>
      <c r="F64" s="19"/>
      <c r="G64" s="18">
        <f>E64-F64</f>
        <v>0</v>
      </c>
    </row>
    <row r="65" spans="1:8" x14ac:dyDescent="0.25">
      <c r="A65" s="24" t="s">
        <v>58</v>
      </c>
      <c r="B65" s="17"/>
      <c r="C65" s="17"/>
      <c r="D65" s="18">
        <f>B65-C65</f>
        <v>0</v>
      </c>
      <c r="E65" s="19"/>
      <c r="F65" s="19"/>
      <c r="G65" s="18">
        <f>E65-F65</f>
        <v>0</v>
      </c>
    </row>
    <row r="66" spans="1:8" x14ac:dyDescent="0.25">
      <c r="A66" s="21" t="s">
        <v>59</v>
      </c>
      <c r="B66" s="22">
        <f>SUM(B62:B65)</f>
        <v>45000</v>
      </c>
      <c r="C66" s="22">
        <f>SUM(C62:C65)</f>
        <v>18800</v>
      </c>
      <c r="D66" s="22">
        <f>B66-C66</f>
        <v>26200</v>
      </c>
      <c r="E66" s="22">
        <f>SUM(E62:E65)</f>
        <v>0</v>
      </c>
      <c r="F66" s="22">
        <f>SUM(F62:F65)</f>
        <v>0</v>
      </c>
      <c r="G66" s="22">
        <f>E66-F66</f>
        <v>0</v>
      </c>
    </row>
    <row r="67" spans="1:8" x14ac:dyDescent="0.25">
      <c r="A67" s="7" t="s">
        <v>60</v>
      </c>
      <c r="B67" s="17"/>
      <c r="C67" s="17"/>
      <c r="D67" s="18"/>
      <c r="E67" s="19"/>
      <c r="F67" s="19"/>
      <c r="G67" s="18"/>
    </row>
    <row r="68" spans="1:8" x14ac:dyDescent="0.25">
      <c r="A68" s="16" t="s">
        <v>61</v>
      </c>
      <c r="B68" s="17"/>
      <c r="C68" s="17"/>
      <c r="D68" s="18">
        <f>B68-C68</f>
        <v>0</v>
      </c>
      <c r="E68" s="19"/>
      <c r="F68" s="19"/>
      <c r="G68" s="18">
        <f>E68-F68</f>
        <v>0</v>
      </c>
      <c r="H68" t="s">
        <v>82</v>
      </c>
    </row>
    <row r="69" spans="1:8" x14ac:dyDescent="0.25">
      <c r="A69" s="21" t="s">
        <v>62</v>
      </c>
      <c r="B69" s="22">
        <f>SUM(B68)</f>
        <v>0</v>
      </c>
      <c r="C69" s="22">
        <f>SUM(C68)</f>
        <v>0</v>
      </c>
      <c r="D69" s="22">
        <f>B69-C69</f>
        <v>0</v>
      </c>
      <c r="E69" s="22">
        <f>SUM(E68)</f>
        <v>0</v>
      </c>
      <c r="F69" s="22">
        <f>SUM(F68)</f>
        <v>0</v>
      </c>
      <c r="G69" s="22">
        <f>E69-F69</f>
        <v>0</v>
      </c>
    </row>
    <row r="70" spans="1:8" ht="28.5" customHeight="1" x14ac:dyDescent="0.25">
      <c r="A70" s="25" t="s">
        <v>63</v>
      </c>
      <c r="B70" s="10">
        <f t="shared" ref="B70:G70" si="7">+B35+B47+B51+B55+B60+B66+B69</f>
        <v>292000</v>
      </c>
      <c r="C70" s="10">
        <f t="shared" si="7"/>
        <v>325120</v>
      </c>
      <c r="D70" s="10">
        <f t="shared" si="7"/>
        <v>-33120</v>
      </c>
      <c r="E70" s="10">
        <f t="shared" si="7"/>
        <v>0</v>
      </c>
      <c r="F70" s="10">
        <f t="shared" si="7"/>
        <v>0</v>
      </c>
      <c r="G70" s="10">
        <f t="shared" si="7"/>
        <v>0</v>
      </c>
    </row>
    <row r="71" spans="1:8" ht="27.75" customHeight="1" x14ac:dyDescent="0.25">
      <c r="A71" s="26" t="s">
        <v>64</v>
      </c>
      <c r="B71" s="8"/>
      <c r="C71" s="8">
        <f>B70-C70</f>
        <v>-33120</v>
      </c>
      <c r="D71" s="8"/>
      <c r="E71" s="8"/>
      <c r="F71" s="8">
        <f>E70-F70</f>
        <v>0</v>
      </c>
      <c r="G71" s="8"/>
    </row>
    <row r="72" spans="1:8" ht="15.75" x14ac:dyDescent="0.3">
      <c r="A72" s="27"/>
      <c r="B72" s="28"/>
      <c r="C72" s="28"/>
      <c r="D72" s="28"/>
      <c r="E72" s="28"/>
      <c r="F72" s="28"/>
      <c r="G72" s="29"/>
    </row>
    <row r="73" spans="1:8" x14ac:dyDescent="0.25">
      <c r="A73" s="2"/>
      <c r="B73" s="30"/>
      <c r="C73" s="30"/>
      <c r="D73" s="30"/>
      <c r="E73" s="30"/>
      <c r="F73" s="30"/>
      <c r="G73" s="31"/>
    </row>
    <row r="74" spans="1:8" ht="16.5" x14ac:dyDescent="0.35">
      <c r="A74" s="4" t="s">
        <v>7</v>
      </c>
      <c r="B74" s="38" t="s">
        <v>88</v>
      </c>
      <c r="C74" s="38"/>
      <c r="D74" s="38"/>
      <c r="E74" s="38" t="s">
        <v>89</v>
      </c>
      <c r="F74" s="38"/>
      <c r="G74" s="38"/>
    </row>
    <row r="75" spans="1:8" ht="16.5" x14ac:dyDescent="0.35">
      <c r="A75" s="5" t="s">
        <v>65</v>
      </c>
      <c r="B75" s="6" t="s">
        <v>1</v>
      </c>
      <c r="C75" s="6" t="s">
        <v>2</v>
      </c>
      <c r="D75" s="6" t="s">
        <v>3</v>
      </c>
      <c r="E75" s="6" t="s">
        <v>1</v>
      </c>
      <c r="F75" s="6" t="s">
        <v>2</v>
      </c>
      <c r="G75" s="6" t="s">
        <v>3</v>
      </c>
    </row>
    <row r="76" spans="1:8" ht="14.45" customHeight="1" x14ac:dyDescent="0.25">
      <c r="A76" s="16" t="s">
        <v>66</v>
      </c>
      <c r="B76" s="37">
        <v>10000</v>
      </c>
      <c r="C76" s="37">
        <v>10000</v>
      </c>
      <c r="D76" s="18">
        <f t="shared" ref="D76:D81" si="8">B76-C76</f>
        <v>0</v>
      </c>
      <c r="E76" s="19"/>
      <c r="F76" s="19"/>
      <c r="G76" s="18">
        <f t="shared" ref="G76:G81" si="9">E76-F76</f>
        <v>0</v>
      </c>
    </row>
    <row r="77" spans="1:8" x14ac:dyDescent="0.25">
      <c r="A77" s="16" t="s">
        <v>67</v>
      </c>
      <c r="B77" s="37"/>
      <c r="C77" s="37">
        <v>20000</v>
      </c>
      <c r="D77" s="18">
        <f t="shared" si="8"/>
        <v>-20000</v>
      </c>
      <c r="E77" s="19"/>
      <c r="F77" s="32"/>
      <c r="G77" s="18">
        <f t="shared" si="9"/>
        <v>0</v>
      </c>
    </row>
    <row r="78" spans="1:8" x14ac:dyDescent="0.25">
      <c r="A78" s="16" t="s">
        <v>68</v>
      </c>
      <c r="B78" s="37"/>
      <c r="C78" s="37">
        <v>10000</v>
      </c>
      <c r="D78" s="18">
        <f t="shared" si="8"/>
        <v>-10000</v>
      </c>
      <c r="E78" s="19"/>
      <c r="F78" s="33"/>
      <c r="G78" s="18">
        <f t="shared" si="9"/>
        <v>0</v>
      </c>
    </row>
    <row r="79" spans="1:8" x14ac:dyDescent="0.25">
      <c r="A79" s="16" t="s">
        <v>69</v>
      </c>
      <c r="B79" s="37"/>
      <c r="C79" s="37"/>
      <c r="D79" s="18">
        <f t="shared" si="8"/>
        <v>0</v>
      </c>
      <c r="E79" s="19"/>
      <c r="F79" s="19"/>
      <c r="G79" s="18">
        <f t="shared" si="9"/>
        <v>0</v>
      </c>
    </row>
    <row r="80" spans="1:8" x14ac:dyDescent="0.25">
      <c r="A80" s="16" t="s">
        <v>70</v>
      </c>
      <c r="B80" s="17">
        <v>20000</v>
      </c>
      <c r="C80" s="17"/>
      <c r="D80" s="18">
        <f t="shared" si="8"/>
        <v>20000</v>
      </c>
      <c r="E80" s="19"/>
      <c r="F80" s="19"/>
      <c r="G80" s="18">
        <f t="shared" si="9"/>
        <v>0</v>
      </c>
    </row>
    <row r="81" spans="1:7" ht="29.25" customHeight="1" x14ac:dyDescent="0.25">
      <c r="A81" s="25" t="s">
        <v>71</v>
      </c>
      <c r="B81" s="10">
        <f>SUM(B76:B80)</f>
        <v>30000</v>
      </c>
      <c r="C81" s="10">
        <f>SUM(C76:C80)</f>
        <v>40000</v>
      </c>
      <c r="D81" s="10">
        <f t="shared" si="8"/>
        <v>-10000</v>
      </c>
      <c r="E81" s="10">
        <f>SUM(E76:E80)</f>
        <v>0</v>
      </c>
      <c r="F81" s="10">
        <f>SUM(F76:F80)</f>
        <v>0</v>
      </c>
      <c r="G81" s="10">
        <f t="shared" si="9"/>
        <v>0</v>
      </c>
    </row>
    <row r="82" spans="1:7" ht="24.75" customHeight="1" x14ac:dyDescent="0.25">
      <c r="A82" s="26" t="s">
        <v>72</v>
      </c>
      <c r="B82" s="8"/>
      <c r="C82" s="8">
        <f>B81-C81</f>
        <v>-10000</v>
      </c>
      <c r="D82" s="8"/>
      <c r="E82" s="8"/>
      <c r="F82" s="8">
        <f>E81-F81</f>
        <v>0</v>
      </c>
      <c r="G82" s="8"/>
    </row>
    <row r="83" spans="1:7" ht="24.75" customHeight="1" x14ac:dyDescent="0.25">
      <c r="A83" s="34"/>
      <c r="B83" s="35"/>
      <c r="C83" s="35"/>
      <c r="D83" s="35"/>
      <c r="E83" s="35"/>
      <c r="F83" s="35"/>
      <c r="G83" s="35"/>
    </row>
    <row r="84" spans="1:7" x14ac:dyDescent="0.25">
      <c r="A84" s="3" t="s">
        <v>73</v>
      </c>
      <c r="E84" s="36"/>
      <c r="F84" s="36"/>
    </row>
    <row r="85" spans="1:7" x14ac:dyDescent="0.25">
      <c r="A85" s="3" t="s">
        <v>74</v>
      </c>
      <c r="E85" s="36"/>
    </row>
    <row r="86" spans="1:7" x14ac:dyDescent="0.25">
      <c r="A86" s="3"/>
    </row>
    <row r="87" spans="1:7" x14ac:dyDescent="0.25">
      <c r="E87" s="36"/>
    </row>
  </sheetData>
  <mergeCells count="6">
    <mergeCell ref="B4:D4"/>
    <mergeCell ref="E4:G4"/>
    <mergeCell ref="B12:D12"/>
    <mergeCell ref="E12:G12"/>
    <mergeCell ref="B74:D74"/>
    <mergeCell ref="E74:G74"/>
  </mergeCells>
  <pageMargins left="0.62992125984252012" right="0.23622047244094502" top="0.55118110236220508" bottom="0.74803149606299213" header="0.31496062992126012" footer="0.31496062992126012"/>
  <pageSetup paperSize="9" fitToWidth="0" fitToHeight="0" orientation="portrait" r:id="rId1"/>
  <headerFooter>
    <oddFooter>&amp;L&amp;F&amp;RSide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Budsjett 2022_pr.10.02.2022</vt:lpstr>
      <vt:lpstr>'Budsjett 2022_pr.10.02.2022'!Utskriftsområde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Brede Høibak Gundersen</dc:creator>
  <cp:lastModifiedBy>Rolf Langum</cp:lastModifiedBy>
  <cp:lastPrinted>2023-03-06T14:49:37Z</cp:lastPrinted>
  <dcterms:created xsi:type="dcterms:W3CDTF">2022-01-19T09:46:33Z</dcterms:created>
  <dcterms:modified xsi:type="dcterms:W3CDTF">2023-03-06T14:49:48Z</dcterms:modified>
</cp:coreProperties>
</file>