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rede-2013\ROL\Budsjett og Regnskap\"/>
    </mc:Choice>
  </mc:AlternateContent>
  <bookViews>
    <workbookView xWindow="0" yWindow="0" windowWidth="12090" windowHeight="9660"/>
  </bookViews>
  <sheets>
    <sheet name="Ark1" sheetId="1" r:id="rId1"/>
    <sheet name="Ark2" sheetId="2" r:id="rId2"/>
    <sheet name="Ark3" sheetId="3" r:id="rId3"/>
  </sheets>
  <definedNames>
    <definedName name="_xlnm.Print_Area" localSheetId="0">'Ark1'!$A$1:$D$87</definedName>
  </definedNames>
  <calcPr calcId="152511"/>
</workbook>
</file>

<file path=xl/calcChain.xml><?xml version="1.0" encoding="utf-8"?>
<calcChain xmlns="http://schemas.openxmlformats.org/spreadsheetml/2006/main">
  <c r="C48" i="1" l="1"/>
  <c r="D54" i="1" l="1"/>
  <c r="D55" i="1"/>
  <c r="D56" i="1"/>
  <c r="D57" i="1"/>
  <c r="D47" i="1"/>
  <c r="D44" i="1"/>
  <c r="D32" i="1"/>
  <c r="D33" i="1"/>
  <c r="D34" i="1"/>
  <c r="D82" i="1" l="1"/>
  <c r="D24" i="1" l="1"/>
  <c r="D22" i="1"/>
  <c r="B48" i="1"/>
  <c r="D48" i="1" s="1"/>
  <c r="C86" i="1"/>
  <c r="B86" i="1"/>
  <c r="D85" i="1"/>
  <c r="D84" i="1"/>
  <c r="D83" i="1"/>
  <c r="D81" i="1"/>
  <c r="D80" i="1"/>
  <c r="D79" i="1"/>
  <c r="D78" i="1"/>
  <c r="B76" i="1"/>
  <c r="C71" i="1"/>
  <c r="B71" i="1"/>
  <c r="D70" i="1"/>
  <c r="C68" i="1"/>
  <c r="B68" i="1"/>
  <c r="D67" i="1"/>
  <c r="D66" i="1"/>
  <c r="C64" i="1"/>
  <c r="B64" i="1"/>
  <c r="D23" i="1"/>
  <c r="D63" i="1"/>
  <c r="D62" i="1"/>
  <c r="D61" i="1"/>
  <c r="D60" i="1"/>
  <c r="C58" i="1"/>
  <c r="B58" i="1"/>
  <c r="D53" i="1"/>
  <c r="C51" i="1"/>
  <c r="B51" i="1"/>
  <c r="D50" i="1"/>
  <c r="D46" i="1"/>
  <c r="D45" i="1"/>
  <c r="C42" i="1"/>
  <c r="B42" i="1"/>
  <c r="D41" i="1"/>
  <c r="D40" i="1"/>
  <c r="D39" i="1"/>
  <c r="D38" i="1"/>
  <c r="D37" i="1"/>
  <c r="D36" i="1"/>
  <c r="D35" i="1"/>
  <c r="D31" i="1"/>
  <c r="D30" i="1"/>
  <c r="C27" i="1"/>
  <c r="B27" i="1"/>
  <c r="D26" i="1"/>
  <c r="D25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C87" i="1" l="1"/>
  <c r="D64" i="1"/>
  <c r="D68" i="1"/>
  <c r="D86" i="1"/>
  <c r="D71" i="1"/>
  <c r="D58" i="1"/>
  <c r="D51" i="1"/>
  <c r="C72" i="1"/>
  <c r="D42" i="1"/>
  <c r="B72" i="1"/>
  <c r="D27" i="1"/>
  <c r="D72" i="1" l="1"/>
  <c r="C73" i="1"/>
</calcChain>
</file>

<file path=xl/sharedStrings.xml><?xml version="1.0" encoding="utf-8"?>
<sst xmlns="http://schemas.openxmlformats.org/spreadsheetml/2006/main" count="88" uniqueCount="85">
  <si>
    <t>RINGERIKE ORIENTERINGSLAG</t>
  </si>
  <si>
    <t>Inntekter</t>
  </si>
  <si>
    <t>Kostnader</t>
  </si>
  <si>
    <t>Netto</t>
  </si>
  <si>
    <t>ADMINISTRASJON</t>
  </si>
  <si>
    <t>Medl. kont.</t>
  </si>
  <si>
    <t>Administrasjon</t>
  </si>
  <si>
    <t>Renteinntekter/bankgebyr</t>
  </si>
  <si>
    <t>Norsk Tipping - grasrotandelen</t>
  </si>
  <si>
    <t>Møteutgifter</t>
  </si>
  <si>
    <t>Annonsering</t>
  </si>
  <si>
    <t>Klubblokaler</t>
  </si>
  <si>
    <t>Materiell og utstyr</t>
  </si>
  <si>
    <t>Drakt og brikkesalg og -kjøp</t>
  </si>
  <si>
    <t>Diverse</t>
  </si>
  <si>
    <t>Gaver</t>
  </si>
  <si>
    <t>Moms-kompensasjon</t>
  </si>
  <si>
    <t>Kulturmidler Hole</t>
  </si>
  <si>
    <t>Kulturmidler Ringerike</t>
  </si>
  <si>
    <t>KD midler / LAM</t>
  </si>
  <si>
    <t>Sum administrasjon</t>
  </si>
  <si>
    <t>TRENING / KONKURRANSER</t>
  </si>
  <si>
    <t>Stafetter</t>
  </si>
  <si>
    <t>NM/Hovedløp, inkl. reiseutgifter</t>
  </si>
  <si>
    <t>Løvlia leir</t>
  </si>
  <si>
    <t>Klubbtur Sarpsborg - Norwegian Spring</t>
  </si>
  <si>
    <t>Klubbtur Nord-Jysk</t>
  </si>
  <si>
    <t>Andre samlinger/ leirer</t>
  </si>
  <si>
    <t>Sum trening / konkurranser</t>
  </si>
  <si>
    <t>REKRUTTERING</t>
  </si>
  <si>
    <t>O troll, rekrutter Finn Fram mm</t>
  </si>
  <si>
    <t>Sum rekruttering</t>
  </si>
  <si>
    <t>TUR-ORIENTERING</t>
  </si>
  <si>
    <t>Tur-orientering</t>
  </si>
  <si>
    <t>Sum tur-orientering</t>
  </si>
  <si>
    <t>ARRANGEMENT</t>
  </si>
  <si>
    <t>ROL-karusell</t>
  </si>
  <si>
    <t>Ringerike 2 dagers</t>
  </si>
  <si>
    <t>Tyrinatta</t>
  </si>
  <si>
    <t>Sum arrangement</t>
  </si>
  <si>
    <t>Ribbemarsjen</t>
  </si>
  <si>
    <t>Grenaderløpet</t>
  </si>
  <si>
    <t>Ringeriksmaraton</t>
  </si>
  <si>
    <t>Eggemomila</t>
  </si>
  <si>
    <t>Sponsorstøtte -Sparebank1 -Ringerike</t>
  </si>
  <si>
    <t>INFO</t>
  </si>
  <si>
    <t>Trollposten</t>
  </si>
  <si>
    <t>Web-sider</t>
  </si>
  <si>
    <t>Sum info</t>
  </si>
  <si>
    <t>UNGDOM</t>
  </si>
  <si>
    <t>Ungdomsutvalget</t>
  </si>
  <si>
    <t>Sum ungdom</t>
  </si>
  <si>
    <t>Nærkart Vik</t>
  </si>
  <si>
    <t>Skolekart</t>
  </si>
  <si>
    <t>Kartsalg eksternt</t>
  </si>
  <si>
    <t>Kartsalg til egne løp (internsalg)</t>
  </si>
  <si>
    <t>SUM overskudd / underskudd(-) på kartdrift</t>
  </si>
  <si>
    <t>Sommer o-skole</t>
  </si>
  <si>
    <t>Jukola 2014</t>
  </si>
  <si>
    <t xml:space="preserve">O-festivalen </t>
  </si>
  <si>
    <t>Trening/diverse</t>
  </si>
  <si>
    <t>VO midler/kompetanse</t>
  </si>
  <si>
    <t>KM overnatting</t>
  </si>
  <si>
    <t xml:space="preserve">Eggemoen </t>
  </si>
  <si>
    <t>Damtjern/Løvlia</t>
  </si>
  <si>
    <t>Budsjett 2015</t>
  </si>
  <si>
    <t>Kurs</t>
  </si>
  <si>
    <t>Ringerikskraft samarb. avtale</t>
  </si>
  <si>
    <t>Aktivitetsmidler</t>
  </si>
  <si>
    <t>Startkontingent/egenandeler</t>
  </si>
  <si>
    <t>10 O- mila</t>
  </si>
  <si>
    <t>Annet rekrutering</t>
  </si>
  <si>
    <t>Årsavslutning/Klubbmesterskap</t>
  </si>
  <si>
    <t>Synfaringsmateriell/Programvare kart</t>
  </si>
  <si>
    <t>Årsavslutning</t>
  </si>
  <si>
    <t>Rekruteringspakke</t>
  </si>
  <si>
    <t>NM ultralang</t>
  </si>
  <si>
    <t>DUGNAD</t>
  </si>
  <si>
    <t>Sum  dugnad</t>
  </si>
  <si>
    <t>Ringkollen</t>
  </si>
  <si>
    <t>DRIFT:</t>
  </si>
  <si>
    <t>KART:</t>
  </si>
  <si>
    <t>SUM oversk/undersk ekskl.kartdrift</t>
  </si>
  <si>
    <t>Budsjettert overskudd  kart</t>
  </si>
  <si>
    <t>Budsjettert underskudd drift eksklusiv kart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</si>
</sst>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kr&quot;\ * #,##0.00_ ;_ &quot;kr&quot;\ * \-#,##0.00_ ;_ &quot;kr&quot;\ * &quot;-&quot;??_ ;_ @_ "/>
    <numFmt numFmtId="164" formatCode="0.00_);[Red]\(0.00\)"/>
    <numFmt numFmtId="165" formatCode="0.0000"/>
  </numFmts>
  <fonts count="10" x14ac:knownFonts="1">
    <font>
      <sz val="11"/>
      <color theme="1"/>
      <name val="Calibri"/>
      <family val="2"/>
      <scheme val="minor"/>
    </font>
    <font>
      <b/>
      <sz val="16"/>
      <name val="Comic Sans MS"/>
      <family val="4"/>
    </font>
    <font>
      <b/>
      <sz val="11"/>
      <name val="Comic Sans MS"/>
      <family val="4"/>
    </font>
    <font>
      <sz val="12"/>
      <name val="Comic Sans MS"/>
      <family val="4"/>
    </font>
    <font>
      <b/>
      <sz val="10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sz val="8"/>
      <color indexed="10"/>
      <name val="Comic Sans MS"/>
      <family val="4"/>
    </font>
    <font>
      <sz val="9"/>
      <color theme="1"/>
      <name val="Comic Sans MS"/>
      <family val="4"/>
    </font>
    <font>
      <b/>
      <sz val="9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6" fillId="0" borderId="0" xfId="0" quotePrefix="1" applyFont="1" applyFill="1" applyBorder="1" applyAlignment="1">
      <alignment horizontal="left" wrapText="1"/>
    </xf>
    <xf numFmtId="40" fontId="6" fillId="0" borderId="0" xfId="0" applyNumberFormat="1" applyFont="1" applyFill="1" applyBorder="1"/>
    <xf numFmtId="0" fontId="5" fillId="0" borderId="0" xfId="0" applyFont="1" applyFill="1"/>
    <xf numFmtId="164" fontId="5" fillId="0" borderId="0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164" fontId="5" fillId="4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Font="1" applyFill="1" applyBorder="1"/>
    <xf numFmtId="40" fontId="5" fillId="4" borderId="1" xfId="0" applyNumberFormat="1" applyFont="1" applyFill="1" applyBorder="1"/>
    <xf numFmtId="40" fontId="5" fillId="0" borderId="1" xfId="0" applyNumberFormat="1" applyFont="1" applyFill="1" applyBorder="1"/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6" fillId="3" borderId="1" xfId="0" applyFont="1" applyFill="1" applyBorder="1"/>
    <xf numFmtId="40" fontId="6" fillId="3" borderId="1" xfId="0" applyNumberFormat="1" applyFont="1" applyFill="1" applyBorder="1"/>
    <xf numFmtId="0" fontId="6" fillId="2" borderId="1" xfId="0" applyFont="1" applyFill="1" applyBorder="1"/>
    <xf numFmtId="0" fontId="5" fillId="6" borderId="1" xfId="0" applyFont="1" applyFill="1" applyBorder="1"/>
    <xf numFmtId="0" fontId="8" fillId="0" borderId="1" xfId="0" applyFont="1" applyBorder="1"/>
    <xf numFmtId="11" fontId="5" fillId="0" borderId="1" xfId="0" applyNumberFormat="1" applyFont="1" applyFill="1" applyBorder="1"/>
    <xf numFmtId="40" fontId="7" fillId="3" borderId="1" xfId="0" applyNumberFormat="1" applyFont="1" applyFill="1" applyBorder="1"/>
    <xf numFmtId="0" fontId="6" fillId="5" borderId="1" xfId="0" applyFont="1" applyFill="1" applyBorder="1" applyAlignment="1">
      <alignment wrapText="1"/>
    </xf>
    <xf numFmtId="40" fontId="6" fillId="5" borderId="1" xfId="0" applyNumberFormat="1" applyFont="1" applyFill="1" applyBorder="1"/>
    <xf numFmtId="0" fontId="6" fillId="0" borderId="1" xfId="0" quotePrefix="1" applyFont="1" applyFill="1" applyBorder="1" applyAlignment="1">
      <alignment horizontal="left" wrapText="1"/>
    </xf>
    <xf numFmtId="40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3" xfId="0" applyFont="1" applyFill="1" applyBorder="1"/>
    <xf numFmtId="0" fontId="0" fillId="7" borderId="1" xfId="0" applyFill="1" applyBorder="1"/>
    <xf numFmtId="2" fontId="0" fillId="7" borderId="1" xfId="0" applyNumberFormat="1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165" fontId="0" fillId="0" borderId="0" xfId="0" applyNumberFormat="1" applyBorder="1"/>
    <xf numFmtId="40" fontId="5" fillId="6" borderId="0" xfId="0" applyNumberFormat="1" applyFont="1" applyFill="1" applyBorder="1" applyAlignment="1">
      <alignment horizontal="right"/>
    </xf>
    <xf numFmtId="40" fontId="6" fillId="0" borderId="2" xfId="0" applyNumberFormat="1" applyFont="1" applyFill="1" applyBorder="1"/>
    <xf numFmtId="164" fontId="5" fillId="0" borderId="2" xfId="0" applyNumberFormat="1" applyFont="1" applyFill="1" applyBorder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44" fontId="3" fillId="2" borderId="1" xfId="0" applyNumberFormat="1" applyFont="1" applyFill="1" applyBorder="1" applyAlignment="1">
      <alignment horizontal="center"/>
    </xf>
    <xf numFmtId="44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zoomScaleNormal="100" workbookViewId="0">
      <selection activeCell="E80" sqref="E80"/>
    </sheetView>
  </sheetViews>
  <sheetFormatPr baseColWidth="10" defaultRowHeight="15" x14ac:dyDescent="0.25"/>
  <cols>
    <col min="1" max="1" width="45.140625" customWidth="1"/>
    <col min="2" max="2" width="11" customWidth="1"/>
    <col min="3" max="3" width="10.7109375" customWidth="1"/>
    <col min="4" max="4" width="11.42578125" style="32"/>
    <col min="5" max="5" width="20.5703125" style="32" customWidth="1"/>
  </cols>
  <sheetData>
    <row r="1" spans="1:5" ht="24.75" x14ac:dyDescent="0.5">
      <c r="A1" s="1" t="s">
        <v>0</v>
      </c>
    </row>
    <row r="3" spans="1:5" ht="19.5" x14ac:dyDescent="0.4">
      <c r="A3" s="28"/>
      <c r="B3" s="40" t="s">
        <v>65</v>
      </c>
      <c r="C3" s="40"/>
      <c r="D3" s="40"/>
    </row>
    <row r="4" spans="1:5" ht="18" x14ac:dyDescent="0.35">
      <c r="A4" s="39" t="s">
        <v>80</v>
      </c>
      <c r="B4" s="38" t="s">
        <v>1</v>
      </c>
      <c r="C4" s="6" t="s">
        <v>2</v>
      </c>
      <c r="D4" s="6" t="s">
        <v>3</v>
      </c>
    </row>
    <row r="5" spans="1:5" ht="16.5" x14ac:dyDescent="0.35">
      <c r="A5" s="7" t="s">
        <v>4</v>
      </c>
      <c r="B5" s="8"/>
      <c r="C5" s="8"/>
      <c r="D5" s="9"/>
    </row>
    <row r="6" spans="1:5" x14ac:dyDescent="0.25">
      <c r="A6" s="10" t="s">
        <v>5</v>
      </c>
      <c r="B6" s="11">
        <v>58000</v>
      </c>
      <c r="C6" s="11">
        <v>7000</v>
      </c>
      <c r="D6" s="12">
        <f>B6-C6</f>
        <v>51000</v>
      </c>
    </row>
    <row r="7" spans="1:5" x14ac:dyDescent="0.25">
      <c r="A7" s="10" t="s">
        <v>6</v>
      </c>
      <c r="B7" s="11"/>
      <c r="C7" s="11">
        <v>5000</v>
      </c>
      <c r="D7" s="12">
        <f t="shared" ref="D7:D26" si="0">B7-C7</f>
        <v>-5000</v>
      </c>
    </row>
    <row r="8" spans="1:5" x14ac:dyDescent="0.25">
      <c r="A8" s="10" t="s">
        <v>7</v>
      </c>
      <c r="B8" s="11">
        <v>10000</v>
      </c>
      <c r="C8" s="11">
        <v>1000</v>
      </c>
      <c r="D8" s="12">
        <f t="shared" si="0"/>
        <v>9000</v>
      </c>
    </row>
    <row r="9" spans="1:5" x14ac:dyDescent="0.25">
      <c r="A9" s="10" t="s">
        <v>8</v>
      </c>
      <c r="B9" s="11">
        <v>1000</v>
      </c>
      <c r="C9" s="11"/>
      <c r="D9" s="12">
        <f t="shared" si="0"/>
        <v>1000</v>
      </c>
    </row>
    <row r="10" spans="1:5" x14ac:dyDescent="0.25">
      <c r="A10" s="10" t="s">
        <v>9</v>
      </c>
      <c r="B10" s="11">
        <v>2000</v>
      </c>
      <c r="C10" s="11">
        <v>5000</v>
      </c>
      <c r="D10" s="12">
        <f t="shared" si="0"/>
        <v>-3000</v>
      </c>
      <c r="E10" s="33"/>
    </row>
    <row r="11" spans="1:5" x14ac:dyDescent="0.25">
      <c r="A11" s="10" t="s">
        <v>10</v>
      </c>
      <c r="B11" s="11">
        <v>2000</v>
      </c>
      <c r="C11" s="11">
        <v>20000</v>
      </c>
      <c r="D11" s="12">
        <f t="shared" si="0"/>
        <v>-18000</v>
      </c>
    </row>
    <row r="12" spans="1:5" x14ac:dyDescent="0.25">
      <c r="A12" s="10" t="s">
        <v>11</v>
      </c>
      <c r="B12" s="11"/>
      <c r="C12" s="11">
        <v>5000</v>
      </c>
      <c r="D12" s="12">
        <f t="shared" si="0"/>
        <v>-5000</v>
      </c>
    </row>
    <row r="13" spans="1:5" x14ac:dyDescent="0.25">
      <c r="A13" s="10" t="s">
        <v>12</v>
      </c>
      <c r="B13" s="11">
        <v>9000</v>
      </c>
      <c r="C13" s="11">
        <v>35000</v>
      </c>
      <c r="D13" s="12">
        <f t="shared" si="0"/>
        <v>-26000</v>
      </c>
    </row>
    <row r="14" spans="1:5" x14ac:dyDescent="0.25">
      <c r="A14" s="10" t="s">
        <v>13</v>
      </c>
      <c r="B14" s="11">
        <v>20000</v>
      </c>
      <c r="C14" s="11">
        <v>50000</v>
      </c>
      <c r="D14" s="12">
        <f t="shared" si="0"/>
        <v>-30000</v>
      </c>
      <c r="E14" s="33"/>
    </row>
    <row r="15" spans="1:5" x14ac:dyDescent="0.25">
      <c r="A15" s="13" t="s">
        <v>14</v>
      </c>
      <c r="B15" s="11"/>
      <c r="C15" s="11"/>
      <c r="D15" s="12">
        <f t="shared" si="0"/>
        <v>0</v>
      </c>
      <c r="E15" s="34"/>
    </row>
    <row r="16" spans="1:5" x14ac:dyDescent="0.25">
      <c r="A16" s="15" t="s">
        <v>66</v>
      </c>
      <c r="B16" s="11"/>
      <c r="C16" s="11">
        <v>2000</v>
      </c>
      <c r="D16" s="12"/>
    </row>
    <row r="17" spans="1:5" x14ac:dyDescent="0.25">
      <c r="A17" s="10" t="s">
        <v>15</v>
      </c>
      <c r="B17" s="11"/>
      <c r="C17" s="11"/>
      <c r="D17" s="12">
        <f t="shared" si="0"/>
        <v>0</v>
      </c>
    </row>
    <row r="18" spans="1:5" x14ac:dyDescent="0.25">
      <c r="A18" s="10" t="s">
        <v>74</v>
      </c>
      <c r="B18" s="11"/>
      <c r="C18" s="11"/>
      <c r="D18" s="12">
        <f t="shared" si="0"/>
        <v>0</v>
      </c>
      <c r="E18" s="33"/>
    </row>
    <row r="19" spans="1:5" x14ac:dyDescent="0.25">
      <c r="A19" s="10" t="s">
        <v>16</v>
      </c>
      <c r="B19" s="11">
        <v>35000</v>
      </c>
      <c r="C19" s="11"/>
      <c r="D19" s="12">
        <f t="shared" si="0"/>
        <v>35000</v>
      </c>
    </row>
    <row r="20" spans="1:5" x14ac:dyDescent="0.25">
      <c r="A20" s="14" t="s">
        <v>17</v>
      </c>
      <c r="B20" s="11">
        <v>10000</v>
      </c>
      <c r="C20" s="11"/>
      <c r="D20" s="12">
        <f t="shared" si="0"/>
        <v>10000</v>
      </c>
    </row>
    <row r="21" spans="1:5" x14ac:dyDescent="0.25">
      <c r="A21" s="14" t="s">
        <v>18</v>
      </c>
      <c r="B21" s="11">
        <v>10000</v>
      </c>
      <c r="C21" s="11"/>
      <c r="D21" s="12">
        <f t="shared" si="0"/>
        <v>10000</v>
      </c>
    </row>
    <row r="22" spans="1:5" x14ac:dyDescent="0.25">
      <c r="A22" s="14" t="s">
        <v>67</v>
      </c>
      <c r="B22" s="11">
        <v>0</v>
      </c>
      <c r="C22" s="11"/>
      <c r="D22" s="12">
        <f t="shared" si="0"/>
        <v>0</v>
      </c>
    </row>
    <row r="23" spans="1:5" x14ac:dyDescent="0.25">
      <c r="A23" s="15" t="s">
        <v>44</v>
      </c>
      <c r="B23" s="11">
        <v>27000</v>
      </c>
      <c r="C23" s="11"/>
      <c r="D23" s="12">
        <f>B23-C23</f>
        <v>27000</v>
      </c>
    </row>
    <row r="24" spans="1:5" x14ac:dyDescent="0.25">
      <c r="A24" s="14" t="s">
        <v>68</v>
      </c>
      <c r="B24" s="11">
        <v>10000</v>
      </c>
      <c r="C24" s="11"/>
      <c r="D24" s="12">
        <f t="shared" si="0"/>
        <v>10000</v>
      </c>
    </row>
    <row r="25" spans="1:5" x14ac:dyDescent="0.25">
      <c r="A25" s="13" t="s">
        <v>19</v>
      </c>
      <c r="B25" s="11">
        <v>28000</v>
      </c>
      <c r="C25" s="11"/>
      <c r="D25" s="12">
        <f t="shared" si="0"/>
        <v>28000</v>
      </c>
    </row>
    <row r="26" spans="1:5" x14ac:dyDescent="0.25">
      <c r="A26" s="15" t="s">
        <v>61</v>
      </c>
      <c r="B26" s="11">
        <v>5000</v>
      </c>
      <c r="C26" s="11"/>
      <c r="D26" s="12">
        <f t="shared" si="0"/>
        <v>5000</v>
      </c>
    </row>
    <row r="27" spans="1:5" ht="15.75" x14ac:dyDescent="0.3">
      <c r="A27" s="16" t="s">
        <v>20</v>
      </c>
      <c r="B27" s="17">
        <f>SUM(B6:B26)</f>
        <v>227000</v>
      </c>
      <c r="C27" s="17">
        <f>SUM(C6:C26)</f>
        <v>130000</v>
      </c>
      <c r="D27" s="17">
        <f>B27-C27</f>
        <v>97000</v>
      </c>
    </row>
    <row r="28" spans="1:5" x14ac:dyDescent="0.25">
      <c r="A28" s="10"/>
      <c r="B28" s="11"/>
      <c r="C28" s="11"/>
      <c r="D28" s="12"/>
    </row>
    <row r="29" spans="1:5" ht="15.75" x14ac:dyDescent="0.3">
      <c r="A29" s="18" t="s">
        <v>21</v>
      </c>
      <c r="B29" s="11"/>
      <c r="C29" s="11"/>
      <c r="D29" s="12"/>
    </row>
    <row r="30" spans="1:5" x14ac:dyDescent="0.25">
      <c r="A30" s="10" t="s">
        <v>69</v>
      </c>
      <c r="B30" s="11">
        <v>50000</v>
      </c>
      <c r="C30" s="11">
        <v>150000</v>
      </c>
      <c r="D30" s="12">
        <f t="shared" ref="D30:D41" si="1">B30-C30</f>
        <v>-100000</v>
      </c>
      <c r="E30" s="33"/>
    </row>
    <row r="31" spans="1:5" x14ac:dyDescent="0.25">
      <c r="A31" s="10" t="s">
        <v>22</v>
      </c>
      <c r="B31" s="11"/>
      <c r="C31" s="11">
        <v>15000</v>
      </c>
      <c r="D31" s="12">
        <f t="shared" si="1"/>
        <v>-15000</v>
      </c>
    </row>
    <row r="32" spans="1:5" x14ac:dyDescent="0.25">
      <c r="A32" s="10" t="s">
        <v>58</v>
      </c>
      <c r="B32" s="11">
        <v>10000</v>
      </c>
      <c r="C32" s="11">
        <v>25000</v>
      </c>
      <c r="D32" s="12">
        <f t="shared" si="1"/>
        <v>-15000</v>
      </c>
    </row>
    <row r="33" spans="1:5" x14ac:dyDescent="0.25">
      <c r="A33" s="10" t="s">
        <v>70</v>
      </c>
      <c r="B33" s="11">
        <v>15000</v>
      </c>
      <c r="C33" s="11">
        <v>50000</v>
      </c>
      <c r="D33" s="12">
        <f t="shared" si="1"/>
        <v>-35000</v>
      </c>
    </row>
    <row r="34" spans="1:5" x14ac:dyDescent="0.25">
      <c r="A34" s="10" t="s">
        <v>23</v>
      </c>
      <c r="B34" s="11">
        <v>5000</v>
      </c>
      <c r="C34" s="11">
        <v>40000</v>
      </c>
      <c r="D34" s="12">
        <f t="shared" si="1"/>
        <v>-35000</v>
      </c>
    </row>
    <row r="35" spans="1:5" x14ac:dyDescent="0.25">
      <c r="A35" s="10" t="s">
        <v>62</v>
      </c>
      <c r="B35" s="11"/>
      <c r="C35" s="11"/>
      <c r="D35" s="12">
        <f>+B35-C35</f>
        <v>0</v>
      </c>
    </row>
    <row r="36" spans="1:5" x14ac:dyDescent="0.25">
      <c r="A36" s="10" t="s">
        <v>24</v>
      </c>
      <c r="B36" s="11">
        <v>10000</v>
      </c>
      <c r="C36" s="11">
        <v>20000</v>
      </c>
      <c r="D36" s="12">
        <f t="shared" si="1"/>
        <v>-10000</v>
      </c>
    </row>
    <row r="37" spans="1:5" x14ac:dyDescent="0.25">
      <c r="A37" s="10" t="s">
        <v>25</v>
      </c>
      <c r="B37" s="11">
        <v>20000</v>
      </c>
      <c r="C37" s="11">
        <v>35000</v>
      </c>
      <c r="D37" s="12">
        <f t="shared" si="1"/>
        <v>-15000</v>
      </c>
    </row>
    <row r="38" spans="1:5" x14ac:dyDescent="0.25">
      <c r="A38" s="10" t="s">
        <v>26</v>
      </c>
      <c r="B38" s="11">
        <v>12000</v>
      </c>
      <c r="C38" s="11">
        <v>20000</v>
      </c>
      <c r="D38" s="12">
        <f t="shared" si="1"/>
        <v>-8000</v>
      </c>
    </row>
    <row r="39" spans="1:5" x14ac:dyDescent="0.25">
      <c r="A39" s="10" t="s">
        <v>59</v>
      </c>
      <c r="B39" s="11"/>
      <c r="C39" s="11"/>
      <c r="D39" s="12">
        <f t="shared" si="1"/>
        <v>0</v>
      </c>
    </row>
    <row r="40" spans="1:5" x14ac:dyDescent="0.25">
      <c r="A40" s="10" t="s">
        <v>27</v>
      </c>
      <c r="B40" s="11">
        <v>10000</v>
      </c>
      <c r="C40" s="11">
        <v>20000</v>
      </c>
      <c r="D40" s="12">
        <f t="shared" si="1"/>
        <v>-10000</v>
      </c>
    </row>
    <row r="41" spans="1:5" x14ac:dyDescent="0.25">
      <c r="A41" s="10" t="s">
        <v>60</v>
      </c>
      <c r="B41" s="11"/>
      <c r="C41" s="11">
        <v>10000</v>
      </c>
      <c r="D41" s="12">
        <f t="shared" si="1"/>
        <v>-10000</v>
      </c>
    </row>
    <row r="42" spans="1:5" ht="15.75" x14ac:dyDescent="0.3">
      <c r="A42" s="16" t="s">
        <v>28</v>
      </c>
      <c r="B42" s="17">
        <f>SUM(B30:B41)</f>
        <v>132000</v>
      </c>
      <c r="C42" s="17">
        <f>SUM(C30:C41)</f>
        <v>385000</v>
      </c>
      <c r="D42" s="17">
        <f>B42-C42</f>
        <v>-253000</v>
      </c>
    </row>
    <row r="43" spans="1:5" ht="15.75" x14ac:dyDescent="0.3">
      <c r="A43" s="18" t="s">
        <v>29</v>
      </c>
      <c r="B43" s="11"/>
      <c r="C43" s="11"/>
      <c r="D43" s="12"/>
    </row>
    <row r="44" spans="1:5" x14ac:dyDescent="0.25">
      <c r="A44" s="19" t="s">
        <v>71</v>
      </c>
      <c r="B44" s="11"/>
      <c r="C44" s="11">
        <v>15000</v>
      </c>
      <c r="D44" s="12">
        <f>B44-C44</f>
        <v>-15000</v>
      </c>
      <c r="E44" s="33"/>
    </row>
    <row r="45" spans="1:5" x14ac:dyDescent="0.25">
      <c r="A45" s="10" t="s">
        <v>30</v>
      </c>
      <c r="B45" s="11"/>
      <c r="C45" s="11">
        <v>5000</v>
      </c>
      <c r="D45" s="12">
        <f>B45-C45</f>
        <v>-5000</v>
      </c>
      <c r="E45" s="35"/>
    </row>
    <row r="46" spans="1:5" ht="15.75" x14ac:dyDescent="0.3">
      <c r="A46" s="20" t="s">
        <v>57</v>
      </c>
      <c r="B46" s="11"/>
      <c r="C46" s="11"/>
      <c r="D46" s="12">
        <f>B46-C46</f>
        <v>0</v>
      </c>
      <c r="E46" s="34"/>
    </row>
    <row r="47" spans="1:5" ht="15.75" x14ac:dyDescent="0.3">
      <c r="A47" s="20" t="s">
        <v>75</v>
      </c>
      <c r="B47" s="11"/>
      <c r="C47" s="11">
        <v>15000</v>
      </c>
      <c r="D47" s="12">
        <f>B47-C47</f>
        <v>-15000</v>
      </c>
      <c r="E47" s="34"/>
    </row>
    <row r="48" spans="1:5" ht="15.75" x14ac:dyDescent="0.3">
      <c r="A48" s="16" t="s">
        <v>31</v>
      </c>
      <c r="B48" s="17">
        <f>+B44+B46</f>
        <v>0</v>
      </c>
      <c r="C48" s="17">
        <f>SUM(C44:C47)</f>
        <v>35000</v>
      </c>
      <c r="D48" s="17">
        <f>+B48-C48</f>
        <v>-35000</v>
      </c>
    </row>
    <row r="49" spans="1:5" ht="15.75" x14ac:dyDescent="0.3">
      <c r="A49" s="18" t="s">
        <v>32</v>
      </c>
      <c r="B49" s="11"/>
      <c r="C49" s="11"/>
      <c r="D49" s="12"/>
    </row>
    <row r="50" spans="1:5" x14ac:dyDescent="0.25">
      <c r="A50" s="10" t="s">
        <v>33</v>
      </c>
      <c r="B50" s="11">
        <v>50000</v>
      </c>
      <c r="C50" s="11">
        <v>30000</v>
      </c>
      <c r="D50" s="12">
        <f>B50-C50</f>
        <v>20000</v>
      </c>
      <c r="E50" s="33"/>
    </row>
    <row r="51" spans="1:5" ht="15.75" x14ac:dyDescent="0.3">
      <c r="A51" s="16" t="s">
        <v>34</v>
      </c>
      <c r="B51" s="17">
        <f>SUM(B50:B50)</f>
        <v>50000</v>
      </c>
      <c r="C51" s="17">
        <f>SUM(C50:C50)</f>
        <v>30000</v>
      </c>
      <c r="D51" s="17">
        <f>B51-C51</f>
        <v>20000</v>
      </c>
    </row>
    <row r="52" spans="1:5" ht="15.75" x14ac:dyDescent="0.3">
      <c r="A52" s="18" t="s">
        <v>35</v>
      </c>
      <c r="B52" s="11"/>
      <c r="C52" s="11"/>
      <c r="D52" s="12"/>
    </row>
    <row r="53" spans="1:5" x14ac:dyDescent="0.25">
      <c r="A53" s="10" t="s">
        <v>36</v>
      </c>
      <c r="B53" s="11">
        <v>10000</v>
      </c>
      <c r="C53" s="11">
        <v>8000</v>
      </c>
      <c r="D53" s="12">
        <f t="shared" ref="D53:D57" si="2">B53-C53</f>
        <v>2000</v>
      </c>
      <c r="E53" s="33"/>
    </row>
    <row r="54" spans="1:5" x14ac:dyDescent="0.25">
      <c r="A54" s="13" t="s">
        <v>37</v>
      </c>
      <c r="B54" s="11">
        <v>100000</v>
      </c>
      <c r="C54" s="11">
        <v>60000</v>
      </c>
      <c r="D54" s="12">
        <f t="shared" si="2"/>
        <v>40000</v>
      </c>
      <c r="E54" s="33"/>
    </row>
    <row r="55" spans="1:5" x14ac:dyDescent="0.25">
      <c r="A55" s="15" t="s">
        <v>76</v>
      </c>
      <c r="B55" s="11">
        <v>12000</v>
      </c>
      <c r="C55" s="11"/>
      <c r="D55" s="12">
        <f t="shared" si="2"/>
        <v>12000</v>
      </c>
      <c r="E55" s="33"/>
    </row>
    <row r="56" spans="1:5" x14ac:dyDescent="0.25">
      <c r="A56" s="10" t="s">
        <v>38</v>
      </c>
      <c r="B56" s="11">
        <v>2000</v>
      </c>
      <c r="C56" s="11">
        <v>1000</v>
      </c>
      <c r="D56" s="12">
        <f t="shared" si="2"/>
        <v>1000</v>
      </c>
      <c r="E56" s="33"/>
    </row>
    <row r="57" spans="1:5" x14ac:dyDescent="0.25">
      <c r="A57" s="21" t="s">
        <v>72</v>
      </c>
      <c r="B57" s="11"/>
      <c r="C57" s="11"/>
      <c r="D57" s="12">
        <f t="shared" si="2"/>
        <v>0</v>
      </c>
      <c r="E57" s="33"/>
    </row>
    <row r="58" spans="1:5" ht="15.75" x14ac:dyDescent="0.3">
      <c r="A58" s="16" t="s">
        <v>39</v>
      </c>
      <c r="B58" s="17">
        <f>SUM(B53:B57)</f>
        <v>124000</v>
      </c>
      <c r="C58" s="17">
        <f>SUM(C53:C57)</f>
        <v>69000</v>
      </c>
      <c r="D58" s="17">
        <f>B58-C58</f>
        <v>55000</v>
      </c>
    </row>
    <row r="59" spans="1:5" ht="15.75" x14ac:dyDescent="0.3">
      <c r="A59" s="18" t="s">
        <v>77</v>
      </c>
      <c r="B59" s="11"/>
      <c r="C59" s="11"/>
      <c r="D59" s="12"/>
    </row>
    <row r="60" spans="1:5" x14ac:dyDescent="0.25">
      <c r="A60" s="10" t="s">
        <v>40</v>
      </c>
      <c r="B60" s="11">
        <v>20000</v>
      </c>
      <c r="C60" s="11"/>
      <c r="D60" s="12">
        <f t="shared" ref="D60:D63" si="3">B60-C60</f>
        <v>20000</v>
      </c>
    </row>
    <row r="61" spans="1:5" x14ac:dyDescent="0.25">
      <c r="A61" s="10" t="s">
        <v>41</v>
      </c>
      <c r="B61" s="11"/>
      <c r="C61" s="11"/>
      <c r="D61" s="12">
        <f t="shared" si="3"/>
        <v>0</v>
      </c>
    </row>
    <row r="62" spans="1:5" x14ac:dyDescent="0.25">
      <c r="A62" s="10" t="s">
        <v>42</v>
      </c>
      <c r="B62" s="11">
        <v>75000</v>
      </c>
      <c r="C62" s="11"/>
      <c r="D62" s="12">
        <f t="shared" si="3"/>
        <v>75000</v>
      </c>
    </row>
    <row r="63" spans="1:5" x14ac:dyDescent="0.25">
      <c r="A63" s="21" t="s">
        <v>43</v>
      </c>
      <c r="B63" s="11">
        <v>30000</v>
      </c>
      <c r="C63" s="11">
        <v>5000</v>
      </c>
      <c r="D63" s="12">
        <f t="shared" si="3"/>
        <v>25000</v>
      </c>
      <c r="E63" s="34"/>
    </row>
    <row r="64" spans="1:5" ht="15.75" x14ac:dyDescent="0.3">
      <c r="A64" s="16" t="s">
        <v>78</v>
      </c>
      <c r="B64" s="17">
        <f>SUM(B60:B63)</f>
        <v>125000</v>
      </c>
      <c r="C64" s="17">
        <f>SUM(C60:C63)</f>
        <v>5000</v>
      </c>
      <c r="D64" s="17">
        <f>B64-C64</f>
        <v>120000</v>
      </c>
    </row>
    <row r="65" spans="1:4" ht="15.75" x14ac:dyDescent="0.3">
      <c r="A65" s="18" t="s">
        <v>45</v>
      </c>
      <c r="B65" s="11"/>
      <c r="C65" s="11"/>
      <c r="D65" s="12"/>
    </row>
    <row r="66" spans="1:4" x14ac:dyDescent="0.25">
      <c r="A66" s="10" t="s">
        <v>46</v>
      </c>
      <c r="B66" s="11"/>
      <c r="C66" s="11">
        <v>10000</v>
      </c>
      <c r="D66" s="12">
        <f>B66-C66</f>
        <v>-10000</v>
      </c>
    </row>
    <row r="67" spans="1:4" x14ac:dyDescent="0.25">
      <c r="A67" s="10" t="s">
        <v>47</v>
      </c>
      <c r="B67" s="11"/>
      <c r="C67" s="11">
        <v>5000</v>
      </c>
      <c r="D67" s="12">
        <f>B67-C67</f>
        <v>-5000</v>
      </c>
    </row>
    <row r="68" spans="1:4" ht="15.75" x14ac:dyDescent="0.3">
      <c r="A68" s="16" t="s">
        <v>48</v>
      </c>
      <c r="B68" s="17">
        <f>SUM(B66:B67)</f>
        <v>0</v>
      </c>
      <c r="C68" s="17">
        <f>SUM(C66:C67)</f>
        <v>15000</v>
      </c>
      <c r="D68" s="17">
        <f>B68-C68</f>
        <v>-15000</v>
      </c>
    </row>
    <row r="69" spans="1:4" ht="15.75" x14ac:dyDescent="0.3">
      <c r="A69" s="18" t="s">
        <v>49</v>
      </c>
      <c r="B69" s="11"/>
      <c r="C69" s="11"/>
      <c r="D69" s="12"/>
    </row>
    <row r="70" spans="1:4" x14ac:dyDescent="0.25">
      <c r="A70" s="10" t="s">
        <v>50</v>
      </c>
      <c r="B70" s="11"/>
      <c r="C70" s="11">
        <v>5000</v>
      </c>
      <c r="D70" s="12">
        <f>B70-C70</f>
        <v>-5000</v>
      </c>
    </row>
    <row r="71" spans="1:4" ht="15.75" x14ac:dyDescent="0.3">
      <c r="A71" s="16" t="s">
        <v>51</v>
      </c>
      <c r="B71" s="17">
        <f>SUM(B70:B70)</f>
        <v>0</v>
      </c>
      <c r="C71" s="17">
        <f>SUM(C70:C70)</f>
        <v>5000</v>
      </c>
      <c r="D71" s="22">
        <f>B71-C71</f>
        <v>-5000</v>
      </c>
    </row>
    <row r="72" spans="1:4" ht="28.5" x14ac:dyDescent="0.3">
      <c r="A72" s="23" t="s">
        <v>82</v>
      </c>
      <c r="B72" s="24">
        <f>B27+B42+B48+B51+B58+B64+B68+B71</f>
        <v>658000</v>
      </c>
      <c r="C72" s="24">
        <f>C27+C42+C48+C51+C58+C64+C68+C71</f>
        <v>674000</v>
      </c>
      <c r="D72" s="24">
        <f>B72-C72</f>
        <v>-16000</v>
      </c>
    </row>
    <row r="73" spans="1:4" ht="15.75" x14ac:dyDescent="0.3">
      <c r="A73" s="25" t="s">
        <v>84</v>
      </c>
      <c r="B73" s="26"/>
      <c r="C73" s="26">
        <f>B72-C72</f>
        <v>-16000</v>
      </c>
      <c r="D73" s="26"/>
    </row>
    <row r="74" spans="1:4" ht="15.75" x14ac:dyDescent="0.3">
      <c r="A74" s="2"/>
      <c r="B74" s="3"/>
      <c r="C74" s="3"/>
      <c r="D74" s="36"/>
    </row>
    <row r="75" spans="1:4" x14ac:dyDescent="0.25">
      <c r="A75" s="4"/>
      <c r="B75" s="5"/>
      <c r="C75" s="5"/>
      <c r="D75" s="37"/>
    </row>
    <row r="76" spans="1:4" ht="15.75" x14ac:dyDescent="0.3">
      <c r="A76" s="27"/>
      <c r="B76" s="41" t="str">
        <f>B3</f>
        <v>Budsjett 2015</v>
      </c>
      <c r="C76" s="41"/>
      <c r="D76" s="41"/>
    </row>
    <row r="77" spans="1:4" ht="18" x14ac:dyDescent="0.35">
      <c r="A77" s="39" t="s">
        <v>81</v>
      </c>
      <c r="B77" s="38" t="s">
        <v>1</v>
      </c>
      <c r="C77" s="38" t="s">
        <v>2</v>
      </c>
      <c r="D77" s="38" t="s">
        <v>3</v>
      </c>
    </row>
    <row r="78" spans="1:4" x14ac:dyDescent="0.25">
      <c r="A78" s="10" t="s">
        <v>63</v>
      </c>
      <c r="B78" s="11">
        <v>127000</v>
      </c>
      <c r="C78" s="11">
        <v>108000</v>
      </c>
      <c r="D78" s="12">
        <f t="shared" ref="D78:D85" si="4">B78-C78</f>
        <v>19000</v>
      </c>
    </row>
    <row r="79" spans="1:4" x14ac:dyDescent="0.25">
      <c r="A79" s="10" t="s">
        <v>52</v>
      </c>
      <c r="B79" s="11">
        <v>33000</v>
      </c>
      <c r="C79" s="11"/>
      <c r="D79" s="12">
        <f>B79-C79</f>
        <v>33000</v>
      </c>
    </row>
    <row r="80" spans="1:4" x14ac:dyDescent="0.25">
      <c r="A80" s="10" t="s">
        <v>53</v>
      </c>
      <c r="B80" s="11">
        <v>52000</v>
      </c>
      <c r="C80" s="11">
        <v>20000</v>
      </c>
      <c r="D80" s="12">
        <f>B80-C80</f>
        <v>32000</v>
      </c>
    </row>
    <row r="81" spans="1:5" x14ac:dyDescent="0.25">
      <c r="A81" s="29" t="s">
        <v>64</v>
      </c>
      <c r="B81" s="30"/>
      <c r="C81" s="31">
        <v>25000</v>
      </c>
      <c r="D81" s="12">
        <f>B81-C81</f>
        <v>-25000</v>
      </c>
    </row>
    <row r="82" spans="1:5" x14ac:dyDescent="0.25">
      <c r="A82" s="10" t="s">
        <v>73</v>
      </c>
      <c r="B82" s="30"/>
      <c r="C82" s="31">
        <v>10000</v>
      </c>
      <c r="D82" s="12">
        <f>B82-C82</f>
        <v>-10000</v>
      </c>
    </row>
    <row r="83" spans="1:5" x14ac:dyDescent="0.25">
      <c r="A83" s="10" t="s">
        <v>79</v>
      </c>
      <c r="B83" s="11"/>
      <c r="C83" s="11"/>
      <c r="D83" s="12">
        <f t="shared" si="4"/>
        <v>0</v>
      </c>
      <c r="E83" s="33"/>
    </row>
    <row r="84" spans="1:5" x14ac:dyDescent="0.25">
      <c r="A84" s="10" t="s">
        <v>54</v>
      </c>
      <c r="B84" s="11">
        <v>5000</v>
      </c>
      <c r="C84" s="11"/>
      <c r="D84" s="12">
        <f t="shared" si="4"/>
        <v>5000</v>
      </c>
      <c r="E84" s="34"/>
    </row>
    <row r="85" spans="1:5" x14ac:dyDescent="0.25">
      <c r="A85" s="10" t="s">
        <v>55</v>
      </c>
      <c r="B85" s="11">
        <v>30000</v>
      </c>
      <c r="C85" s="11"/>
      <c r="D85" s="12">
        <f t="shared" si="4"/>
        <v>30000</v>
      </c>
    </row>
    <row r="86" spans="1:5" ht="22.5" customHeight="1" x14ac:dyDescent="0.3">
      <c r="A86" s="23" t="s">
        <v>56</v>
      </c>
      <c r="B86" s="24">
        <f>SUM(B78:B85)</f>
        <v>247000</v>
      </c>
      <c r="C86" s="24">
        <f>SUM(C78:C85)</f>
        <v>163000</v>
      </c>
      <c r="D86" s="24">
        <f>B86-C86</f>
        <v>84000</v>
      </c>
    </row>
    <row r="87" spans="1:5" ht="22.5" customHeight="1" x14ac:dyDescent="0.3">
      <c r="A87" s="25" t="s">
        <v>83</v>
      </c>
      <c r="B87" s="26"/>
      <c r="C87" s="26">
        <f>B86-C86</f>
        <v>84000</v>
      </c>
      <c r="D87" s="26"/>
    </row>
  </sheetData>
  <mergeCells count="2">
    <mergeCell ref="B3:D3"/>
    <mergeCell ref="B76:D76"/>
  </mergeCells>
  <pageMargins left="0.7" right="0.7" top="0.78740157499999996" bottom="0.78740157499999996" header="0.3" footer="0.3"/>
  <pageSetup paperSize="9" orientation="portrait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</dc:creator>
  <cp:lastModifiedBy>Brede Gundersen</cp:lastModifiedBy>
  <cp:lastPrinted>2015-03-06T07:10:44Z</cp:lastPrinted>
  <dcterms:created xsi:type="dcterms:W3CDTF">2013-09-29T18:42:31Z</dcterms:created>
  <dcterms:modified xsi:type="dcterms:W3CDTF">2015-03-06T07:14:37Z</dcterms:modified>
</cp:coreProperties>
</file>